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215" documentId="8_{1168F67B-E62C-4CB1-B6F8-347BB58A6571}" xr6:coauthVersionLast="47" xr6:coauthVersionMax="47" xr10:uidLastSave="{070A6C45-A97B-4C1F-B5F8-936741690E85}"/>
  <workbookProtection workbookAlgorithmName="SHA-512" workbookHashValue="f6+X7LeEke28u9JXUZ2Tbkt+LPYps3o9AIcuHJ/rjrV0+h2mCBtVEsoLSbtTGetC2kGIwwWrI+WG1RVh8El90w==" workbookSaltValue="E/hVlmbaD3d6r8/rHNAMzg==" workbookSpinCount="100000" lockStructure="1"/>
  <bookViews>
    <workbookView xWindow="-28800" yWindow="120" windowWidth="26700" windowHeight="15255" tabRatio="810" xr2:uid="{00000000-000D-0000-FFFF-FFFF00000000}"/>
  </bookViews>
  <sheets>
    <sheet name="様式１" sheetId="44" r:id="rId1"/>
    <sheet name="経営情報等CSV" sheetId="54" state="hidden" r:id="rId2"/>
    <sheet name="様式１リスト" sheetId="49" state="hidden" r:id="rId3"/>
    <sheet name="科目（病院）" sheetId="34" r:id="rId4"/>
    <sheet name="科目（職種）" sheetId="36" r:id="rId5"/>
  </sheets>
  <definedNames>
    <definedName name="_xlnm._FilterDatabase" localSheetId="2" hidden="1">様式１リスト!$A$1:$E$1897</definedName>
    <definedName name="_xlnm.Print_Area" localSheetId="4">'科目（職種）'!$A$1:$F$35</definedName>
    <definedName name="_xlnm.Print_Area" localSheetId="3">'科目（病院）'!$A$1:$E$54</definedName>
    <definedName name="_xlnm.Print_Area" localSheetId="0">様式１!$A$3:$P$81,様式１!$A$83:$P$150,様式１!$A$1:$P$1</definedName>
    <definedName name="_xlnm.Print_Area" localSheetId="2">様式１リスト!$A$1:$C$1897</definedName>
    <definedName name="_xlnm.Print_Titles" localSheetId="4">'科目（職種）'!$2:$2</definedName>
    <definedName name="_xlnm.Print_Titles" localSheetId="3">'科目（病院）'!$2:$2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44" l="1"/>
  <c r="P102" i="44"/>
  <c r="S40" i="44"/>
  <c r="S53" i="44"/>
  <c r="S33" i="44"/>
  <c r="S36" i="44"/>
  <c r="P110" i="44"/>
  <c r="O110" i="44"/>
  <c r="N110" i="44"/>
  <c r="M110" i="44"/>
  <c r="K110" i="44"/>
  <c r="J110" i="44"/>
  <c r="I110" i="44"/>
  <c r="H110" i="44"/>
  <c r="G110" i="44"/>
  <c r="Q1" i="44"/>
  <c r="P129" i="44"/>
  <c r="O129" i="44"/>
  <c r="N129" i="44"/>
  <c r="M129" i="44"/>
  <c r="K129" i="44"/>
  <c r="J129" i="44"/>
  <c r="I129" i="44"/>
  <c r="H129" i="44"/>
  <c r="G129" i="44"/>
  <c r="F129" i="44"/>
  <c r="F110" i="44" s="1"/>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F105" i="44"/>
  <c r="P128" i="44"/>
  <c r="P122" i="44"/>
  <c r="P118" i="44"/>
  <c r="P116" i="44"/>
  <c r="P115" i="44"/>
  <c r="P113" i="44"/>
  <c r="P112" i="44"/>
  <c r="P111" i="44"/>
  <c r="P109" i="44"/>
  <c r="P108" i="44"/>
  <c r="P107" i="44"/>
  <c r="P104" i="44"/>
  <c r="P103"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S18" i="44" l="1"/>
  <c r="DZ2" i="54" l="1"/>
  <c r="DV2" i="54"/>
  <c r="DW2" i="54"/>
  <c r="DU2" i="54"/>
  <c r="OB2" i="54"/>
  <c r="JP2" i="54"/>
  <c r="OF2" i="54"/>
  <c r="LX2" i="54"/>
  <c r="KJ2" i="54"/>
  <c r="JF2" i="54"/>
  <c r="IL2" i="54"/>
  <c r="IB2" i="54"/>
  <c r="HR2" i="54"/>
  <c r="GX2" i="54"/>
  <c r="GN2" i="54"/>
  <c r="GD2" i="54"/>
  <c r="EZ2" i="54"/>
  <c r="EP2" i="54"/>
  <c r="EF2" i="54"/>
  <c r="LT2" i="54"/>
  <c r="KF2" i="54"/>
  <c r="JL2" i="54"/>
  <c r="JB2" i="54"/>
  <c r="IH2" i="54"/>
  <c r="HX2" i="54"/>
  <c r="HN2" i="54"/>
  <c r="GT2" i="54"/>
  <c r="GJ2" i="54"/>
  <c r="FZ2" i="54"/>
  <c r="FP2" i="54"/>
  <c r="EV2" i="54"/>
  <c r="EL2" i="54"/>
  <c r="EB2" i="54"/>
  <c r="PX2" i="54"/>
  <c r="PN2" i="54"/>
  <c r="OT2" i="54"/>
  <c r="NZ2" i="54"/>
  <c r="NP2" i="54"/>
  <c r="MV2" i="54"/>
  <c r="ML2" i="54"/>
  <c r="MB2" i="54"/>
  <c r="LR2" i="54"/>
  <c r="KX2" i="54"/>
  <c r="KN2" i="54"/>
  <c r="KD2" i="54"/>
  <c r="JT2" i="54"/>
  <c r="JJ2" i="54"/>
  <c r="IZ2" i="54"/>
  <c r="IF2" i="54"/>
  <c r="HV2" i="54"/>
  <c r="HL2" i="54"/>
  <c r="GR2" i="54"/>
  <c r="GH2" i="54"/>
  <c r="FX2" i="54"/>
  <c r="FN2" i="54"/>
  <c r="ET2" i="54"/>
  <c r="EJ2" i="54"/>
  <c r="DT2" i="54"/>
  <c r="QD2" i="54"/>
  <c r="QC2" i="54"/>
  <c r="QB2" i="54"/>
  <c r="QA2" i="54"/>
  <c r="PZ2" i="54"/>
  <c r="PY2" i="54"/>
  <c r="PW2" i="54"/>
  <c r="PV2" i="54"/>
  <c r="PU2" i="54"/>
  <c r="PT2" i="54"/>
  <c r="PS2" i="54"/>
  <c r="PR2" i="54"/>
  <c r="PQ2" i="54"/>
  <c r="PP2" i="54"/>
  <c r="PO2" i="54"/>
  <c r="PM2" i="54"/>
  <c r="PL2" i="54"/>
  <c r="PK2" i="54"/>
  <c r="PJ2" i="54"/>
  <c r="PI2" i="54"/>
  <c r="PH2" i="54"/>
  <c r="PG2" i="54"/>
  <c r="PF2" i="54"/>
  <c r="PE2" i="54"/>
  <c r="PD2" i="54"/>
  <c r="PC2" i="54"/>
  <c r="PB2" i="54"/>
  <c r="PA2" i="54"/>
  <c r="OZ2" i="54"/>
  <c r="OY2" i="54"/>
  <c r="OX2" i="54"/>
  <c r="OW2" i="54"/>
  <c r="OV2" i="54"/>
  <c r="OU2" i="54"/>
  <c r="OS2" i="54"/>
  <c r="OR2" i="54"/>
  <c r="OQ2" i="54"/>
  <c r="OE2" i="54"/>
  <c r="OD2" i="54"/>
  <c r="OC2" i="54"/>
  <c r="OA2" i="54"/>
  <c r="NY2" i="54"/>
  <c r="NX2" i="54"/>
  <c r="NW2" i="54"/>
  <c r="NV2" i="54"/>
  <c r="NU2" i="54"/>
  <c r="NT2" i="54"/>
  <c r="NS2" i="54"/>
  <c r="NR2" i="54"/>
  <c r="NQ2" i="54"/>
  <c r="NO2" i="54"/>
  <c r="NN2" i="54"/>
  <c r="NM2" i="54"/>
  <c r="NL2" i="54"/>
  <c r="NK2" i="54"/>
  <c r="NJ2" i="54"/>
  <c r="NI2" i="54"/>
  <c r="NH2" i="54"/>
  <c r="NG2" i="54"/>
  <c r="NF2" i="54"/>
  <c r="NE2" i="54"/>
  <c r="ND2" i="54"/>
  <c r="NC2" i="54"/>
  <c r="NB2" i="54"/>
  <c r="NA2" i="54"/>
  <c r="MZ2" i="54"/>
  <c r="MY2" i="54"/>
  <c r="MX2" i="54"/>
  <c r="MW2" i="54"/>
  <c r="MU2" i="54"/>
  <c r="MT2" i="54"/>
  <c r="MS2" i="54"/>
  <c r="MR2" i="54"/>
  <c r="MQ2" i="54"/>
  <c r="MP2" i="54"/>
  <c r="MO2" i="54"/>
  <c r="MN2" i="54"/>
  <c r="MM2" i="54"/>
  <c r="MK2" i="54"/>
  <c r="MJ2" i="54"/>
  <c r="MI2" i="54"/>
  <c r="MH2" i="54"/>
  <c r="MG2" i="54"/>
  <c r="MF2" i="54"/>
  <c r="ME2" i="54"/>
  <c r="MD2" i="54"/>
  <c r="MC2" i="54"/>
  <c r="MA2" i="54"/>
  <c r="LZ2" i="54"/>
  <c r="LY2" i="54"/>
  <c r="LW2" i="54"/>
  <c r="LV2" i="54"/>
  <c r="LU2" i="54"/>
  <c r="LS2" i="54"/>
  <c r="LQ2" i="54"/>
  <c r="LP2" i="54"/>
  <c r="LO2" i="54"/>
  <c r="LD2" i="54"/>
  <c r="LC2" i="54"/>
  <c r="LB2" i="54"/>
  <c r="LA2" i="54"/>
  <c r="KZ2" i="54"/>
  <c r="KY2" i="54"/>
  <c r="KW2" i="54"/>
  <c r="KV2" i="54"/>
  <c r="KU2" i="54"/>
  <c r="KT2" i="54"/>
  <c r="KS2" i="54"/>
  <c r="KR2" i="54"/>
  <c r="KQ2" i="54"/>
  <c r="KP2" i="54"/>
  <c r="KO2" i="54"/>
  <c r="KM2" i="54"/>
  <c r="KL2" i="54"/>
  <c r="KK2" i="54"/>
  <c r="KI2" i="54"/>
  <c r="KH2" i="54"/>
  <c r="KG2" i="54"/>
  <c r="KE2" i="54"/>
  <c r="KC2" i="54"/>
  <c r="KB2" i="54"/>
  <c r="KA2" i="54"/>
  <c r="JZ2" i="54"/>
  <c r="JY2" i="54"/>
  <c r="JX2" i="54"/>
  <c r="JW2" i="54"/>
  <c r="JV2" i="54"/>
  <c r="JU2" i="54"/>
  <c r="JS2" i="54"/>
  <c r="JR2" i="54"/>
  <c r="JQ2" i="54"/>
  <c r="JO2" i="54"/>
  <c r="JN2" i="54"/>
  <c r="JM2" i="54"/>
  <c r="JK2" i="54"/>
  <c r="JI2" i="54"/>
  <c r="JH2" i="54"/>
  <c r="JG2" i="54"/>
  <c r="JE2" i="54"/>
  <c r="JD2" i="54"/>
  <c r="JC2" i="54"/>
  <c r="JA2" i="54"/>
  <c r="IY2" i="54"/>
  <c r="IX2" i="54"/>
  <c r="IW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O2" i="54"/>
  <c r="FM2" i="54"/>
  <c r="FL2" i="54"/>
  <c r="FK2" i="54"/>
  <c r="EY2" i="54"/>
  <c r="EX2" i="54"/>
  <c r="EW2" i="54"/>
  <c r="EU2" i="54"/>
  <c r="ES2" i="54"/>
  <c r="ER2" i="54"/>
  <c r="EQ2" i="54"/>
  <c r="EO2" i="54"/>
  <c r="EN2" i="54"/>
  <c r="EM2" i="54"/>
  <c r="EK2" i="54"/>
  <c r="EI2" i="54"/>
  <c r="EH2" i="54"/>
  <c r="EG2" i="54"/>
  <c r="EE2" i="54"/>
  <c r="ED2" i="54"/>
  <c r="EC2" i="54"/>
  <c r="EA2" i="54"/>
  <c r="DY2" i="54"/>
  <c r="DX2" i="54"/>
  <c r="OP2" i="54" l="1"/>
  <c r="OO2" i="54"/>
  <c r="ON2" i="54"/>
  <c r="OM2" i="54"/>
  <c r="OL2" i="54"/>
  <c r="OK2" i="54"/>
  <c r="OJ2" i="54"/>
  <c r="OH2" i="54"/>
  <c r="OG2" i="54"/>
  <c r="LN2" i="54"/>
  <c r="LM2" i="54"/>
  <c r="LL2" i="54"/>
  <c r="LK2" i="54"/>
  <c r="LJ2" i="54"/>
  <c r="LH2" i="54"/>
  <c r="LG2" i="54"/>
  <c r="LE2" i="54"/>
  <c r="IV2" i="54"/>
  <c r="IU2" i="54"/>
  <c r="IT2" i="54"/>
  <c r="IQ2" i="54"/>
  <c r="IO2" i="54"/>
  <c r="IN2" i="54"/>
  <c r="IM2" i="54"/>
  <c r="FJ2" i="54"/>
  <c r="FI2" i="54"/>
  <c r="FH2" i="54"/>
  <c r="FG2" i="54"/>
  <c r="FF2" i="54"/>
  <c r="FE2" i="54"/>
  <c r="FC2" i="54"/>
  <c r="FB2" i="54"/>
  <c r="FA2" i="54"/>
  <c r="M45" i="44"/>
  <c r="BB2" i="54"/>
  <c r="S2" i="54"/>
  <c r="R2" i="54"/>
  <c r="Q2" i="54"/>
  <c r="P2" i="54"/>
  <c r="O2" i="54"/>
  <c r="N2" i="54"/>
  <c r="M2" i="54"/>
  <c r="L2" i="54"/>
  <c r="K2" i="54"/>
  <c r="J2" i="54"/>
  <c r="I2" i="54"/>
  <c r="H2" i="54"/>
  <c r="G2" i="54"/>
  <c r="F2" i="54"/>
  <c r="E2" i="54"/>
  <c r="D2" i="54"/>
  <c r="C2" i="54"/>
  <c r="B2" i="54"/>
  <c r="GY2" i="54" l="1"/>
  <c r="HG2" i="54"/>
  <c r="HF2" i="54"/>
  <c r="HE2" i="54"/>
  <c r="IS2" i="54"/>
  <c r="HC2" i="54"/>
  <c r="LI2" i="54"/>
  <c r="HA2" i="54"/>
  <c r="OI2" i="54"/>
  <c r="GZ2" i="54"/>
  <c r="LF2" i="54"/>
  <c r="HH2" i="54"/>
  <c r="HD2" i="54"/>
  <c r="IR2" i="54"/>
  <c r="HB2" i="54"/>
  <c r="IP2" i="54"/>
  <c r="FD2" i="54"/>
  <c r="L28"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L27" i="44"/>
  <c r="S27" i="44" s="1"/>
  <c r="AF2" i="54" s="1"/>
  <c r="L22" i="44"/>
  <c r="R22" i="44" s="1"/>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W2" i="54" l="1"/>
  <c r="A1" i="44" l="1"/>
  <c r="L37" i="44" l="1"/>
  <c r="L33" i="44"/>
  <c r="M32" i="44" l="1"/>
  <c r="E54" i="44"/>
  <c r="O92" i="44"/>
  <c r="L91" i="44"/>
  <c r="M69" i="44"/>
  <c r="M60" i="44"/>
  <c r="M47" i="44"/>
  <c r="M64" i="44"/>
  <c r="M53" i="44"/>
  <c r="E38" i="44"/>
  <c r="K92" i="44"/>
  <c r="H92" i="44"/>
  <c r="E92" i="44"/>
  <c r="O91" i="44"/>
  <c r="C91" i="44"/>
  <c r="C90" i="44"/>
  <c r="N88" i="44"/>
  <c r="M88" i="44"/>
  <c r="N87" i="44"/>
  <c r="M87" i="44"/>
  <c r="N86" i="44"/>
  <c r="N85" i="44"/>
  <c r="A56" i="44"/>
  <c r="A54" i="44"/>
  <c r="A52" i="44"/>
  <c r="A48" i="44"/>
  <c r="A38" i="44"/>
  <c r="E56" i="44"/>
  <c r="E52" i="44"/>
  <c r="E48" i="44"/>
  <c r="R1" i="44" l="1"/>
  <c r="K1" i="44" s="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S39" i="44"/>
  <c r="AP2" i="54" s="1"/>
  <c r="S32" i="44"/>
  <c r="AJ2" i="54" s="1"/>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R32" i="44"/>
  <c r="CH2" i="54" s="1"/>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L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S29" i="44" s="1"/>
  <c r="AH2" i="54" s="1"/>
  <c r="S47" i="44" l="1"/>
  <c r="AX2" i="54" s="1"/>
  <c r="S46" i="44"/>
  <c r="AW2" i="54" s="1"/>
  <c r="S45" i="44"/>
  <c r="AV2" i="54" s="1"/>
  <c r="S35" i="44"/>
  <c r="AM2" i="54" s="1"/>
  <c r="S34" i="44"/>
  <c r="AL2" i="54" s="1"/>
  <c r="S23" i="44"/>
  <c r="AB2" i="54" s="1"/>
  <c r="S55" i="44"/>
  <c r="BD2" i="54" s="1"/>
  <c r="S51" i="44"/>
  <c r="BA2" i="54" s="1"/>
  <c r="S50" i="44"/>
  <c r="AZ2" i="54" s="1"/>
  <c r="R33" i="44"/>
  <c r="CI2" i="54" s="1"/>
  <c r="R37" i="44"/>
  <c r="CM2" i="54" s="1"/>
  <c r="S37" i="44"/>
  <c r="AO2" i="54" s="1"/>
  <c r="R24" i="44"/>
  <c r="CA2" i="54" s="1"/>
  <c r="S24" i="44"/>
  <c r="AC2" i="54" s="1"/>
  <c r="R58" i="44"/>
  <c r="DE2" i="54" s="1"/>
  <c r="S58" i="44"/>
  <c r="BF2" i="54" s="1"/>
  <c r="L67" i="44"/>
  <c r="AK2" i="54" l="1"/>
  <c r="R28" i="44"/>
  <c r="CE2" i="54" s="1"/>
  <c r="S28" i="44"/>
  <c r="AG2" i="54" s="1"/>
  <c r="R67" i="44"/>
  <c r="DL2" i="54" s="1"/>
  <c r="S67" i="44"/>
  <c r="BM2" i="54" s="1"/>
  <c r="L74" i="44"/>
  <c r="L76" i="44" s="1"/>
  <c r="S76" i="44" l="1"/>
  <c r="BT2" i="54" s="1"/>
  <c r="R76" i="44"/>
  <c r="DS2" i="54" s="1"/>
  <c r="S74" i="44"/>
  <c r="BR2" i="54" s="1"/>
  <c r="R74" i="44"/>
  <c r="DQ2" i="54" s="1"/>
</calcChain>
</file>

<file path=xl/sharedStrings.xml><?xml version="1.0" encoding="utf-8"?>
<sst xmlns="http://schemas.openxmlformats.org/spreadsheetml/2006/main" count="6759" uniqueCount="3137">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</sst>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4">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2" xfId="0" applyNumberFormat="1" applyFont="1" applyFill="1" applyBorder="1" applyAlignment="1" applyProtection="1">
      <alignment horizontal="right" vertical="center" shrinkToFit="1"/>
      <protection locked="0"/>
    </xf>
    <xf numFmtId="178" fontId="4" fillId="0" borderId="11"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horizontal="right" vertical="center" shrinkToFit="1"/>
      <protection locked="0"/>
    </xf>
    <xf numFmtId="178"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8" fontId="4" fillId="0" borderId="5" xfId="0" quotePrefix="1" applyNumberFormat="1" applyFont="1" applyFill="1" applyBorder="1" applyAlignment="1" applyProtection="1">
      <alignment horizontal="right" vertical="center" shrinkToFit="1"/>
      <protection locked="0"/>
    </xf>
    <xf numFmtId="178" fontId="4" fillId="0" borderId="5" xfId="0" applyNumberFormat="1" applyFont="1" applyBorder="1" applyAlignment="1" applyProtection="1">
      <alignment horizontal="right" vertical="center" shrinkToFit="1"/>
      <protection locked="0"/>
    </xf>
    <xf numFmtId="178" fontId="4" fillId="0" borderId="2" xfId="0" applyNumberFormat="1" applyFont="1" applyBorder="1" applyAlignment="1">
      <alignment horizontal="right" vertical="center" shrinkToFit="1"/>
    </xf>
    <xf numFmtId="178" fontId="4" fillId="0" borderId="6" xfId="0" applyNumberFormat="1" applyFont="1" applyFill="1" applyBorder="1" applyAlignment="1" applyProtection="1">
      <alignment horizontal="right" vertical="center" shrinkToFit="1"/>
      <protection locked="0"/>
    </xf>
    <xf numFmtId="180"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8"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25" fillId="0" borderId="0" xfId="0" applyFont="1">
      <alignment vertical="center"/>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4" fillId="0" borderId="5" xfId="1" applyNumberFormat="1" applyFont="1" applyBorder="1" applyAlignment="1">
      <alignment horizontal="right" vertical="center" shrinkToFit="1"/>
    </xf>
    <xf numFmtId="178" fontId="14" fillId="0" borderId="22" xfId="1" applyNumberFormat="1" applyFont="1" applyFill="1" applyBorder="1" applyAlignment="1" applyProtection="1">
      <alignment horizontal="right" vertical="center" shrinkToFit="1"/>
      <protection locked="0"/>
    </xf>
    <xf numFmtId="0" fontId="4" fillId="0" borderId="1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2" xfId="0" applyFont="1" applyBorder="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5" fillId="0" borderId="9"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3" xfId="0" applyFont="1" applyBorder="1" applyAlignment="1">
      <alignment horizontal="left" vertical="center" shrinkToFit="1"/>
    </xf>
    <xf numFmtId="0" fontId="4" fillId="0" borderId="0" xfId="0" applyFont="1" applyAlignment="1">
      <alignment horizontal="center" vertical="center"/>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4">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232" t="str">
        <f>Q1</f>
        <v>未記載セルチェック：【未記載セル（色付）が残っています。】</v>
      </c>
      <c r="B1" s="232"/>
      <c r="C1" s="232"/>
      <c r="D1" s="232"/>
      <c r="E1" s="232"/>
      <c r="F1" s="232"/>
      <c r="G1" s="232"/>
      <c r="H1" s="232"/>
      <c r="I1" s="232"/>
      <c r="J1" s="232"/>
      <c r="K1" s="232" t="str">
        <f>R1</f>
        <v>内訳数値チェック：【記載Ｏ.Ｋ.】</v>
      </c>
      <c r="L1" s="232"/>
      <c r="M1" s="232"/>
      <c r="N1" s="232"/>
      <c r="O1" s="232"/>
      <c r="P1" s="232"/>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22"/>
      <c r="B2" s="122"/>
      <c r="C2" s="122"/>
      <c r="D2" s="122"/>
      <c r="E2" s="122"/>
      <c r="F2" s="122"/>
      <c r="G2" s="122"/>
      <c r="H2" s="122"/>
      <c r="I2" s="122"/>
      <c r="J2" s="122"/>
      <c r="K2" s="122"/>
      <c r="L2" s="122"/>
      <c r="M2" s="122"/>
      <c r="N2" s="122"/>
      <c r="O2" s="122"/>
      <c r="P2" s="122"/>
    </row>
    <row r="3" spans="1:22" ht="14.45" customHeight="1" x14ac:dyDescent="0.4">
      <c r="A3" s="213" t="s">
        <v>117</v>
      </c>
      <c r="B3" s="213"/>
      <c r="C3" s="213"/>
      <c r="D3" s="213"/>
      <c r="E3" s="213"/>
      <c r="F3" s="213"/>
      <c r="G3" s="213"/>
      <c r="H3" s="213"/>
      <c r="I3" s="213"/>
      <c r="J3" s="213"/>
      <c r="K3" s="213"/>
      <c r="L3" s="213"/>
      <c r="M3" s="213"/>
      <c r="N3" s="213"/>
      <c r="O3" s="213"/>
      <c r="P3" s="213"/>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54" t="s">
        <v>3057</v>
      </c>
      <c r="S5" s="19" t="s">
        <v>3048</v>
      </c>
      <c r="T5" s="8" t="s">
        <v>2548</v>
      </c>
      <c r="U5" s="8" t="s">
        <v>207</v>
      </c>
      <c r="V5" s="8" t="s">
        <v>208</v>
      </c>
    </row>
    <row r="6" spans="1:22" ht="13.9" customHeight="1" x14ac:dyDescent="0.4">
      <c r="K6" s="9" t="s">
        <v>119</v>
      </c>
      <c r="L6" s="47"/>
      <c r="M6" s="46"/>
      <c r="N6" s="90"/>
      <c r="O6" s="92"/>
      <c r="P6" s="91"/>
      <c r="Q6" s="19"/>
      <c r="R6" s="154" t="s">
        <v>3058</v>
      </c>
      <c r="S6" s="19" t="s">
        <v>3049</v>
      </c>
      <c r="T6" s="8" t="s">
        <v>2549</v>
      </c>
      <c r="U6" s="18">
        <v>0.1</v>
      </c>
      <c r="V6" s="18">
        <v>0.08</v>
      </c>
    </row>
    <row r="7" spans="1:22" ht="13.9" customHeight="1" x14ac:dyDescent="0.4">
      <c r="K7" s="9" t="s">
        <v>116</v>
      </c>
      <c r="L7" s="48"/>
      <c r="M7" s="64"/>
      <c r="N7" s="86"/>
      <c r="O7" s="87"/>
      <c r="P7" s="88"/>
      <c r="Q7" s="19"/>
      <c r="R7" s="154" t="s">
        <v>3055</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22" t="s">
        <v>87</v>
      </c>
      <c r="B10" s="222"/>
      <c r="C10" s="89"/>
      <c r="D10" s="96"/>
      <c r="E10" s="96"/>
      <c r="F10" s="96"/>
      <c r="G10" s="96"/>
      <c r="H10" s="96"/>
      <c r="I10" s="96"/>
      <c r="J10" s="96"/>
      <c r="K10" s="96"/>
      <c r="L10" s="96"/>
      <c r="M10" s="96"/>
      <c r="N10" s="96"/>
      <c r="O10" s="96"/>
      <c r="P10" s="97"/>
      <c r="Q10" s="12"/>
      <c r="R10" s="12"/>
      <c r="S10" s="12"/>
    </row>
    <row r="11" spans="1:22" ht="13.9" customHeight="1" x14ac:dyDescent="0.4">
      <c r="A11" s="222" t="s">
        <v>2649</v>
      </c>
      <c r="B11" s="222"/>
      <c r="C11" s="89"/>
      <c r="D11" s="96"/>
      <c r="E11" s="96"/>
      <c r="F11" s="96"/>
      <c r="G11" s="96"/>
      <c r="H11" s="96"/>
      <c r="I11" s="97"/>
      <c r="J11" s="217" t="s">
        <v>2652</v>
      </c>
      <c r="K11" s="217"/>
      <c r="L11" s="94"/>
      <c r="M11" s="217" t="s">
        <v>2653</v>
      </c>
      <c r="N11" s="217"/>
      <c r="O11" s="93"/>
      <c r="P11" s="101"/>
      <c r="Q11" s="12"/>
      <c r="R11" s="12"/>
      <c r="S11" s="12"/>
    </row>
    <row r="12" spans="1:22" ht="13.9" customHeight="1" x14ac:dyDescent="0.4">
      <c r="A12" s="221" t="s">
        <v>2650</v>
      </c>
      <c r="B12" s="221"/>
      <c r="C12" s="217" t="s">
        <v>325</v>
      </c>
      <c r="D12" s="217"/>
      <c r="E12" s="95"/>
      <c r="F12" s="102"/>
      <c r="G12" s="73" t="s">
        <v>326</v>
      </c>
      <c r="H12" s="95"/>
      <c r="I12" s="102"/>
      <c r="J12" s="41" t="s">
        <v>2651</v>
      </c>
      <c r="K12" s="95"/>
      <c r="L12" s="102"/>
      <c r="M12" s="217" t="s">
        <v>2546</v>
      </c>
      <c r="N12" s="217"/>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25"/>
      <c r="K14" s="17" t="s">
        <v>161</v>
      </c>
      <c r="L14" s="100"/>
      <c r="M14" s="103"/>
      <c r="N14" s="125" t="s">
        <v>162</v>
      </c>
      <c r="O14" s="125"/>
      <c r="P14" s="8" t="s">
        <v>3136</v>
      </c>
      <c r="Q14" s="14"/>
      <c r="R14" s="16" t="s">
        <v>122</v>
      </c>
      <c r="S14" s="14"/>
    </row>
    <row r="15" spans="1:22" ht="6" customHeight="1" x14ac:dyDescent="0.4">
      <c r="Q15" s="12"/>
      <c r="R15" s="12"/>
      <c r="S15" s="12"/>
    </row>
    <row r="16" spans="1:22" ht="13.9" customHeight="1" x14ac:dyDescent="0.4">
      <c r="A16" s="191" t="s">
        <v>88</v>
      </c>
      <c r="B16" s="192"/>
      <c r="C16" s="171"/>
      <c r="D16" s="98"/>
      <c r="E16" s="99"/>
      <c r="P16" s="17" t="s">
        <v>152</v>
      </c>
      <c r="Q16" s="20"/>
      <c r="R16" s="12"/>
      <c r="S16" s="12"/>
    </row>
    <row r="17" spans="1:20" ht="13.9" customHeight="1" x14ac:dyDescent="0.4">
      <c r="A17" s="241" t="s">
        <v>89</v>
      </c>
      <c r="B17" s="241"/>
      <c r="C17" s="241"/>
      <c r="D17" s="241"/>
      <c r="E17" s="241"/>
      <c r="F17" s="241"/>
      <c r="G17" s="241"/>
      <c r="H17" s="241"/>
      <c r="I17" s="241"/>
      <c r="J17" s="241"/>
      <c r="K17" s="241"/>
      <c r="L17" s="71" t="s">
        <v>164</v>
      </c>
      <c r="M17" s="235" t="s">
        <v>163</v>
      </c>
      <c r="N17" s="183"/>
      <c r="O17" s="183"/>
      <c r="P17" s="184"/>
      <c r="Q17" s="13" t="s">
        <v>123</v>
      </c>
      <c r="R17" s="13" t="s">
        <v>120</v>
      </c>
      <c r="S17" s="13" t="s">
        <v>121</v>
      </c>
    </row>
    <row r="18" spans="1:20" ht="13.9" customHeight="1" x14ac:dyDescent="0.4">
      <c r="A18" s="143" t="s">
        <v>125</v>
      </c>
      <c r="B18" s="125"/>
      <c r="C18" s="125"/>
      <c r="D18" s="127" t="s">
        <v>25</v>
      </c>
      <c r="E18" s="127"/>
      <c r="F18" s="127"/>
      <c r="G18" s="127"/>
      <c r="H18" s="127"/>
      <c r="I18" s="127"/>
      <c r="J18" s="127"/>
      <c r="K18" s="127"/>
      <c r="L18" s="112"/>
      <c r="M18" s="126"/>
      <c r="N18" s="125"/>
      <c r="O18" s="127"/>
      <c r="P18" s="128"/>
      <c r="Q18" s="12" t="str">
        <f>D18</f>
        <v>医業収益</v>
      </c>
      <c r="R18" s="81">
        <f t="shared" ref="R18:R30" si="0">IF($D$16=$T$6,"－",L18)</f>
        <v>0</v>
      </c>
      <c r="S18" s="82">
        <f>IF(L18=0,0,IF($D$16=$T$5,(L19+ROUNDDOWN(L23*$U$7,0)+L24+ROUNDDOWN(L28*$U$7,0)),L18))</f>
        <v>0</v>
      </c>
    </row>
    <row r="19" spans="1:20" ht="13.9" customHeight="1" x14ac:dyDescent="0.4">
      <c r="A19" s="143" t="s">
        <v>177</v>
      </c>
      <c r="B19" s="125"/>
      <c r="C19" s="125"/>
      <c r="D19" s="125"/>
      <c r="E19" s="125" t="s">
        <v>26</v>
      </c>
      <c r="F19" s="125"/>
      <c r="G19" s="125"/>
      <c r="H19" s="125"/>
      <c r="I19" s="125"/>
      <c r="J19" s="125"/>
      <c r="K19" s="125"/>
      <c r="L19" s="113"/>
      <c r="M19" s="126"/>
      <c r="N19" s="125"/>
      <c r="O19" s="125"/>
      <c r="P19" s="128"/>
      <c r="Q19" s="12" t="str">
        <f>E19</f>
        <v>入院診療収益</v>
      </c>
      <c r="R19" s="81">
        <f>IF($D$16=$T$6,"－",L19)</f>
        <v>0</v>
      </c>
      <c r="S19" s="83">
        <f>IF($D$16=$T$5,L19,L19)</f>
        <v>0</v>
      </c>
      <c r="T19" s="8" t="s">
        <v>321</v>
      </c>
    </row>
    <row r="20" spans="1:20" ht="13.9" customHeight="1" x14ac:dyDescent="0.4">
      <c r="A20" s="143" t="s">
        <v>178</v>
      </c>
      <c r="B20" s="125"/>
      <c r="C20" s="125"/>
      <c r="D20" s="125"/>
      <c r="E20" s="125"/>
      <c r="F20" s="125" t="s">
        <v>2928</v>
      </c>
      <c r="G20" s="125"/>
      <c r="H20" s="125"/>
      <c r="I20" s="125"/>
      <c r="J20" s="125"/>
      <c r="K20" s="125"/>
      <c r="L20" s="114"/>
      <c r="M20" s="126" t="s">
        <v>206</v>
      </c>
      <c r="N20" s="125"/>
      <c r="O20" s="125"/>
      <c r="P20" s="128"/>
      <c r="Q20" s="12" t="str">
        <f>F20</f>
        <v>保険診療収益（患者負担含む）</v>
      </c>
      <c r="R20" s="81">
        <f t="shared" si="0"/>
        <v>0</v>
      </c>
      <c r="S20" s="81">
        <f>IF($D$16=$T$5,L20,L20)</f>
        <v>0</v>
      </c>
      <c r="T20" s="8" t="s">
        <v>90</v>
      </c>
    </row>
    <row r="21" spans="1:20" ht="13.9" customHeight="1" x14ac:dyDescent="0.4">
      <c r="A21" s="143" t="s">
        <v>179</v>
      </c>
      <c r="B21" s="125"/>
      <c r="C21" s="125"/>
      <c r="D21" s="125"/>
      <c r="E21" s="125"/>
      <c r="F21" s="125" t="s">
        <v>2929</v>
      </c>
      <c r="G21" s="125"/>
      <c r="H21" s="125"/>
      <c r="I21" s="125"/>
      <c r="J21" s="125"/>
      <c r="K21" s="125"/>
      <c r="L21" s="113"/>
      <c r="M21" s="126" t="s">
        <v>206</v>
      </c>
      <c r="N21" s="125"/>
      <c r="O21" s="125"/>
      <c r="P21" s="128"/>
      <c r="Q21" s="12" t="str">
        <f>F21</f>
        <v>公害等診療収益</v>
      </c>
      <c r="R21" s="81">
        <f t="shared" si="0"/>
        <v>0</v>
      </c>
      <c r="S21" s="81">
        <f>IF($D$16=$T$5,L21,L21)</f>
        <v>0</v>
      </c>
      <c r="T21" s="8" t="s">
        <v>91</v>
      </c>
    </row>
    <row r="22" spans="1:20" ht="13.9" customHeight="1" x14ac:dyDescent="0.4">
      <c r="A22" s="143" t="s">
        <v>180</v>
      </c>
      <c r="B22" s="125"/>
      <c r="C22" s="125"/>
      <c r="D22" s="125"/>
      <c r="E22" s="125"/>
      <c r="F22" s="125" t="s">
        <v>2924</v>
      </c>
      <c r="G22" s="125"/>
      <c r="H22" s="125"/>
      <c r="I22" s="125"/>
      <c r="J22" s="125"/>
      <c r="K22" s="125"/>
      <c r="L22" s="115">
        <f>IF(OR(L20="*",L20="＊",L21="*",L21="＊"),"-",L19-L20-L21)</f>
        <v>0</v>
      </c>
      <c r="M22" s="126" t="s">
        <v>205</v>
      </c>
      <c r="N22" s="125"/>
      <c r="O22" s="125"/>
      <c r="P22" s="128"/>
      <c r="Q22" s="12" t="str">
        <f>F22</f>
        <v>その他の診療収益</v>
      </c>
      <c r="R22" s="81">
        <f>IF($D$16=$T$6,"－",L22)</f>
        <v>0</v>
      </c>
      <c r="S22" s="81">
        <f>IF($D$16=$T$5,L22,L22)</f>
        <v>0</v>
      </c>
      <c r="T22" s="8" t="s">
        <v>2926</v>
      </c>
    </row>
    <row r="23" spans="1:20" ht="13.9" customHeight="1" x14ac:dyDescent="0.4">
      <c r="A23" s="143" t="s">
        <v>181</v>
      </c>
      <c r="B23" s="125"/>
      <c r="C23" s="125"/>
      <c r="D23" s="125"/>
      <c r="E23" s="125" t="s">
        <v>27</v>
      </c>
      <c r="F23" s="125"/>
      <c r="G23" s="125"/>
      <c r="H23" s="125"/>
      <c r="I23" s="125"/>
      <c r="J23" s="125"/>
      <c r="K23" s="125"/>
      <c r="L23" s="113"/>
      <c r="M23" s="126"/>
      <c r="N23" s="125"/>
      <c r="O23" s="125"/>
      <c r="P23" s="128"/>
      <c r="Q23" s="15" t="str">
        <f>E23</f>
        <v>室料差額収益</v>
      </c>
      <c r="R23" s="81">
        <f t="shared" si="0"/>
        <v>0</v>
      </c>
      <c r="S23" s="82">
        <f>IF($D$16=$T$5,ROUNDDOWN(L23*$U$7,0),L23)</f>
        <v>0</v>
      </c>
      <c r="T23" s="8" t="s">
        <v>0</v>
      </c>
    </row>
    <row r="24" spans="1:20" ht="13.9" customHeight="1" x14ac:dyDescent="0.4">
      <c r="A24" s="143" t="s">
        <v>182</v>
      </c>
      <c r="B24" s="125"/>
      <c r="C24" s="125"/>
      <c r="D24" s="125"/>
      <c r="E24" s="125" t="s">
        <v>28</v>
      </c>
      <c r="F24" s="125"/>
      <c r="G24" s="125"/>
      <c r="H24" s="125"/>
      <c r="I24" s="125"/>
      <c r="J24" s="125"/>
      <c r="K24" s="125"/>
      <c r="L24" s="114"/>
      <c r="M24" s="126"/>
      <c r="N24" s="125"/>
      <c r="O24" s="125"/>
      <c r="P24" s="128"/>
      <c r="Q24" s="12" t="str">
        <f>E24</f>
        <v>外来診療収益</v>
      </c>
      <c r="R24" s="81">
        <f t="shared" si="0"/>
        <v>0</v>
      </c>
      <c r="S24" s="83">
        <f>IF($D$16=$T$5,L24,L24)</f>
        <v>0</v>
      </c>
      <c r="T24" s="8" t="s">
        <v>1</v>
      </c>
    </row>
    <row r="25" spans="1:20" ht="13.9" customHeight="1" x14ac:dyDescent="0.4">
      <c r="A25" s="143" t="s">
        <v>183</v>
      </c>
      <c r="B25" s="125"/>
      <c r="C25" s="125"/>
      <c r="D25" s="125"/>
      <c r="E25" s="125"/>
      <c r="F25" s="125" t="s">
        <v>2928</v>
      </c>
      <c r="G25" s="125"/>
      <c r="H25" s="125"/>
      <c r="I25" s="125"/>
      <c r="J25" s="125"/>
      <c r="K25" s="125"/>
      <c r="L25" s="114"/>
      <c r="M25" s="126" t="s">
        <v>206</v>
      </c>
      <c r="N25" s="125"/>
      <c r="O25" s="125"/>
      <c r="P25" s="128"/>
      <c r="Q25" s="12" t="str">
        <f>F25</f>
        <v>保険診療収益（患者負担含む）</v>
      </c>
      <c r="R25" s="81">
        <f t="shared" si="0"/>
        <v>0</v>
      </c>
      <c r="S25" s="81">
        <f>IF($D$16=$T$5,L25,L25)</f>
        <v>0</v>
      </c>
      <c r="T25" s="8" t="s">
        <v>92</v>
      </c>
    </row>
    <row r="26" spans="1:20" ht="13.9" customHeight="1" x14ac:dyDescent="0.4">
      <c r="A26" s="143" t="s">
        <v>184</v>
      </c>
      <c r="B26" s="125"/>
      <c r="C26" s="125"/>
      <c r="D26" s="125"/>
      <c r="E26" s="125"/>
      <c r="F26" s="125" t="s">
        <v>2929</v>
      </c>
      <c r="G26" s="125"/>
      <c r="H26" s="125"/>
      <c r="I26" s="125"/>
      <c r="J26" s="125"/>
      <c r="K26" s="125"/>
      <c r="L26" s="113"/>
      <c r="M26" s="126" t="s">
        <v>206</v>
      </c>
      <c r="N26" s="125"/>
      <c r="O26" s="125"/>
      <c r="P26" s="128"/>
      <c r="Q26" s="12" t="str">
        <f>F26</f>
        <v>公害等診療収益</v>
      </c>
      <c r="R26" s="81">
        <f t="shared" si="0"/>
        <v>0</v>
      </c>
      <c r="S26" s="81">
        <f>IF($D$16=$T$5,L26,L26)</f>
        <v>0</v>
      </c>
      <c r="T26" s="8" t="s">
        <v>93</v>
      </c>
    </row>
    <row r="27" spans="1:20" ht="13.9" customHeight="1" x14ac:dyDescent="0.4">
      <c r="A27" s="143" t="s">
        <v>2927</v>
      </c>
      <c r="B27" s="125"/>
      <c r="C27" s="125"/>
      <c r="D27" s="125"/>
      <c r="E27" s="125"/>
      <c r="F27" s="125" t="s">
        <v>2924</v>
      </c>
      <c r="G27" s="125"/>
      <c r="H27" s="125"/>
      <c r="I27" s="125"/>
      <c r="J27" s="125"/>
      <c r="K27" s="125"/>
      <c r="L27" s="115">
        <f>IF(OR(L25="*",L25="＊",L26="*",L26="＊"),"-",L24-L25-L26)</f>
        <v>0</v>
      </c>
      <c r="M27" s="126" t="s">
        <v>205</v>
      </c>
      <c r="N27" s="125"/>
      <c r="O27" s="125"/>
      <c r="P27" s="128"/>
      <c r="Q27" s="12" t="str">
        <f>F27</f>
        <v>その他の診療収益</v>
      </c>
      <c r="R27" s="81">
        <f t="shared" si="0"/>
        <v>0</v>
      </c>
      <c r="S27" s="81">
        <f>IF($D$16=$T$5,L27,L27)</f>
        <v>0</v>
      </c>
      <c r="T27" s="8" t="s">
        <v>2926</v>
      </c>
    </row>
    <row r="28" spans="1:20" ht="13.9" customHeight="1" x14ac:dyDescent="0.4">
      <c r="A28" s="143" t="s">
        <v>185</v>
      </c>
      <c r="B28" s="125"/>
      <c r="C28" s="125"/>
      <c r="D28" s="125"/>
      <c r="E28" s="125" t="s">
        <v>29</v>
      </c>
      <c r="F28" s="125"/>
      <c r="G28" s="125"/>
      <c r="H28" s="125"/>
      <c r="I28" s="125"/>
      <c r="J28" s="125"/>
      <c r="K28" s="125"/>
      <c r="L28" s="115">
        <f>L18-L19-L23-L24</f>
        <v>0</v>
      </c>
      <c r="M28" s="126" t="s">
        <v>205</v>
      </c>
      <c r="N28" s="125"/>
      <c r="O28" s="125"/>
      <c r="P28" s="128"/>
      <c r="Q28" s="12" t="str">
        <f>E28</f>
        <v>その他の医業収益</v>
      </c>
      <c r="R28" s="81">
        <f t="shared" si="0"/>
        <v>0</v>
      </c>
      <c r="S28" s="82">
        <f>IF($D$16=$T$5,ROUNDDOWN(L28*$U$7,0),L28)</f>
        <v>0</v>
      </c>
      <c r="T28" s="8" t="s">
        <v>320</v>
      </c>
    </row>
    <row r="29" spans="1:20" ht="13.9" customHeight="1" x14ac:dyDescent="0.4">
      <c r="A29" s="143" t="s">
        <v>186</v>
      </c>
      <c r="B29" s="125"/>
      <c r="C29" s="125"/>
      <c r="D29" s="125"/>
      <c r="E29" s="125"/>
      <c r="F29" s="125" t="s">
        <v>2678</v>
      </c>
      <c r="G29" s="125"/>
      <c r="H29" s="125"/>
      <c r="I29" s="125"/>
      <c r="J29" s="125"/>
      <c r="K29" s="125"/>
      <c r="L29" s="114"/>
      <c r="M29" s="126" t="s">
        <v>206</v>
      </c>
      <c r="N29" s="125"/>
      <c r="O29" s="125"/>
      <c r="P29" s="128"/>
      <c r="Q29" s="12" t="str">
        <f>F29</f>
        <v>うち保健予防活動収益</v>
      </c>
      <c r="R29" s="81">
        <f t="shared" si="0"/>
        <v>0</v>
      </c>
      <c r="S29" s="84">
        <f>IF(OR($L$29="*",$L$29="＊"),"*",IF($D$16=$T$5,ROUNDDOWN(L29*$U$7,0),L29))</f>
        <v>0</v>
      </c>
      <c r="T29" s="8" t="s">
        <v>2</v>
      </c>
    </row>
    <row r="30" spans="1:20" ht="13.9" customHeight="1" x14ac:dyDescent="0.4">
      <c r="A30" s="143" t="s">
        <v>301</v>
      </c>
      <c r="B30" s="125"/>
      <c r="C30" s="125"/>
      <c r="D30" s="125"/>
      <c r="E30" s="125"/>
      <c r="F30" s="125" t="s">
        <v>2679</v>
      </c>
      <c r="G30" s="125"/>
      <c r="H30" s="125"/>
      <c r="I30" s="125"/>
      <c r="J30" s="125"/>
      <c r="K30" s="125"/>
      <c r="L30" s="114"/>
      <c r="M30" s="126"/>
      <c r="N30" s="125"/>
      <c r="O30" s="125"/>
      <c r="P30" s="128"/>
      <c r="Q30" s="12" t="str">
        <f>F30</f>
        <v>うち運営費補助金収益</v>
      </c>
      <c r="R30" s="81">
        <f t="shared" si="0"/>
        <v>0</v>
      </c>
      <c r="S30" s="83">
        <f>IF($D$16=$T$5,L30,L30)</f>
        <v>0</v>
      </c>
      <c r="T30" s="8" t="s">
        <v>306</v>
      </c>
    </row>
    <row r="31" spans="1:20" ht="13.9" customHeight="1" x14ac:dyDescent="0.4">
      <c r="A31" s="143"/>
      <c r="B31" s="125"/>
      <c r="C31" s="125"/>
      <c r="D31" s="125"/>
      <c r="E31" s="125"/>
      <c r="F31" s="125"/>
      <c r="G31" s="125"/>
      <c r="H31" s="125"/>
      <c r="I31" s="125"/>
      <c r="J31" s="125"/>
      <c r="K31" s="125"/>
      <c r="L31" s="116"/>
      <c r="M31" s="126"/>
      <c r="N31" s="125"/>
      <c r="O31" s="125"/>
      <c r="P31" s="128"/>
      <c r="Q31" s="12"/>
      <c r="R31" s="81"/>
      <c r="S31" s="83"/>
    </row>
    <row r="32" spans="1:20" ht="13.9" customHeight="1" x14ac:dyDescent="0.4">
      <c r="A32" s="143" t="s">
        <v>165</v>
      </c>
      <c r="B32" s="125"/>
      <c r="C32" s="125"/>
      <c r="D32" s="125" t="s">
        <v>30</v>
      </c>
      <c r="E32" s="125"/>
      <c r="F32" s="125"/>
      <c r="G32" s="125"/>
      <c r="H32" s="125"/>
      <c r="I32" s="125"/>
      <c r="J32" s="125"/>
      <c r="K32" s="125"/>
      <c r="L32" s="114"/>
      <c r="M32" s="148" t="str">
        <f>IF($L$32="","",IF($L$32=SUM(L33,L37,L45,L47,L51,L53,L56,L57),"","←内訳と不一致"))</f>
        <v/>
      </c>
      <c r="N32" s="125"/>
      <c r="O32" s="129"/>
      <c r="P32" s="130"/>
      <c r="Q32" s="12" t="str">
        <f>D32</f>
        <v>医業費用</v>
      </c>
      <c r="R32" s="81">
        <f t="shared" ref="R32:R37" si="1">IF($D$16=$T$6,"－",L32)</f>
        <v>0</v>
      </c>
      <c r="S32" s="82">
        <f>IF(L32=0,0,IF($D$16=$T$5,((L19+ROUNDDOWN(L23*$U$7,0)+L24+ROUNDDOWN(L28*$U$7,0))-L18)+L32,L32))</f>
        <v>0</v>
      </c>
      <c r="T32" s="29"/>
    </row>
    <row r="33" spans="1:20" ht="13.9" customHeight="1" x14ac:dyDescent="0.4">
      <c r="A33" s="143" t="s">
        <v>173</v>
      </c>
      <c r="B33" s="125"/>
      <c r="C33" s="125"/>
      <c r="D33" s="125"/>
      <c r="E33" s="125" t="s">
        <v>23</v>
      </c>
      <c r="F33" s="125"/>
      <c r="G33" s="125"/>
      <c r="H33" s="125"/>
      <c r="I33" s="125"/>
      <c r="J33" s="125"/>
      <c r="K33" s="125"/>
      <c r="L33" s="115">
        <f>SUM(L34:L36)</f>
        <v>0</v>
      </c>
      <c r="M33" s="126" t="s">
        <v>205</v>
      </c>
      <c r="N33" s="125"/>
      <c r="O33" s="125"/>
      <c r="P33" s="128"/>
      <c r="Q33" s="12" t="str">
        <f>E33</f>
        <v>材料費</v>
      </c>
      <c r="R33" s="81">
        <f t="shared" si="1"/>
        <v>0</v>
      </c>
      <c r="S33" s="82">
        <f>IF($D$16=$T$5,ROUNDDOWN((L33-IF(OR($L$36="-",L$36="－",$L$36="―"),0,L36))*U7,0)+ROUNDDOWN(IF(OR($L$36="-",L$36="－",$L$36="―"),0,L36)*V7,0),L33)</f>
        <v>0</v>
      </c>
    </row>
    <row r="34" spans="1:20" ht="13.9" customHeight="1" x14ac:dyDescent="0.4">
      <c r="A34" s="143" t="s">
        <v>187</v>
      </c>
      <c r="B34" s="125"/>
      <c r="C34" s="125"/>
      <c r="D34" s="125"/>
      <c r="E34" s="125"/>
      <c r="F34" s="125" t="s">
        <v>94</v>
      </c>
      <c r="G34" s="125"/>
      <c r="H34" s="125"/>
      <c r="I34" s="125"/>
      <c r="J34" s="125"/>
      <c r="K34" s="125"/>
      <c r="L34" s="114"/>
      <c r="M34" s="126"/>
      <c r="N34" s="125"/>
      <c r="O34" s="125"/>
      <c r="P34" s="128"/>
      <c r="Q34" s="12" t="str">
        <f>F34</f>
        <v>医薬品費</v>
      </c>
      <c r="R34" s="81">
        <f t="shared" si="1"/>
        <v>0</v>
      </c>
      <c r="S34" s="82">
        <f>IF($D$16=$T$5,ROUNDDOWN(L34*$U$7,0),L34)</f>
        <v>0</v>
      </c>
      <c r="T34" s="8" t="s">
        <v>95</v>
      </c>
    </row>
    <row r="35" spans="1:20" ht="13.9" customHeight="1" x14ac:dyDescent="0.4">
      <c r="A35" s="143" t="s">
        <v>188</v>
      </c>
      <c r="B35" s="125"/>
      <c r="C35" s="125"/>
      <c r="D35" s="125"/>
      <c r="E35" s="125"/>
      <c r="F35" s="125" t="s">
        <v>96</v>
      </c>
      <c r="G35" s="125"/>
      <c r="H35" s="125"/>
      <c r="I35" s="125"/>
      <c r="J35" s="125"/>
      <c r="K35" s="125"/>
      <c r="L35" s="114"/>
      <c r="M35" s="126"/>
      <c r="N35" s="125"/>
      <c r="O35" s="125"/>
      <c r="P35" s="128"/>
      <c r="Q35" s="12" t="str">
        <f>F35</f>
        <v>診療材料費、医療消耗器具備品費</v>
      </c>
      <c r="R35" s="81">
        <f t="shared" si="1"/>
        <v>0</v>
      </c>
      <c r="S35" s="82">
        <f>IF($D$16=$T$5,ROUNDDOWN(L35*$U$7,0),L35)</f>
        <v>0</v>
      </c>
      <c r="T35" s="8" t="s">
        <v>97</v>
      </c>
    </row>
    <row r="36" spans="1:20" ht="13.9" customHeight="1" x14ac:dyDescent="0.4">
      <c r="A36" s="143" t="s">
        <v>189</v>
      </c>
      <c r="B36" s="125"/>
      <c r="C36" s="125"/>
      <c r="D36" s="125"/>
      <c r="E36" s="125"/>
      <c r="F36" s="125" t="s">
        <v>98</v>
      </c>
      <c r="G36" s="125"/>
      <c r="H36" s="125"/>
      <c r="I36" s="125"/>
      <c r="J36" s="125"/>
      <c r="K36" s="125"/>
      <c r="L36" s="117"/>
      <c r="M36" s="126"/>
      <c r="N36" s="125"/>
      <c r="O36" s="125"/>
      <c r="P36" s="128"/>
      <c r="Q36" s="12" t="str">
        <f>F36</f>
        <v>給食用材料費</v>
      </c>
      <c r="R36" s="81">
        <f t="shared" si="1"/>
        <v>0</v>
      </c>
      <c r="S36" s="84">
        <f>IF(OR($L$36="-",L$36="－",$L$36="―"),"-",IF($D$16=$T$5,ROUNDDOWN(L36*$V$7,0),L36))</f>
        <v>0</v>
      </c>
      <c r="T36" s="8" t="s">
        <v>311</v>
      </c>
    </row>
    <row r="37" spans="1:20" ht="13.9" customHeight="1" x14ac:dyDescent="0.4">
      <c r="A37" s="143" t="s">
        <v>174</v>
      </c>
      <c r="B37" s="125"/>
      <c r="C37" s="125"/>
      <c r="D37" s="125"/>
      <c r="E37" s="125" t="s">
        <v>24</v>
      </c>
      <c r="F37" s="125"/>
      <c r="G37" s="125"/>
      <c r="H37" s="125"/>
      <c r="I37" s="125"/>
      <c r="J37" s="125"/>
      <c r="K37" s="125"/>
      <c r="L37" s="115">
        <f>SUM(L39:L44)</f>
        <v>0</v>
      </c>
      <c r="M37" s="126" t="s">
        <v>205</v>
      </c>
      <c r="N37" s="125"/>
      <c r="O37" s="125"/>
      <c r="P37" s="128"/>
      <c r="Q37" s="12" t="str">
        <f>E37</f>
        <v>給与費</v>
      </c>
      <c r="R37" s="81">
        <f t="shared" si="1"/>
        <v>0</v>
      </c>
      <c r="S37" s="82">
        <f>IF($D$16=$T$5,(L37-L38)+ROUNDDOWN(L38*$U$7,0),L37)</f>
        <v>0</v>
      </c>
    </row>
    <row r="38" spans="1:20" ht="13.9" customHeight="1" x14ac:dyDescent="0.4">
      <c r="A38" s="144" t="str">
        <f>IF(D16="","02-(02)",IF(D16=T5,"02-(02)",""))</f>
        <v>02-(02)</v>
      </c>
      <c r="B38" s="125"/>
      <c r="C38" s="125"/>
      <c r="D38" s="125"/>
      <c r="E38" s="125" t="str">
        <f>IF(D16="","　（うち消費税課税対象費用）",IF(D16=T5,"　（うち消費税課税対象費用）",""))</f>
        <v>　（うち消費税課税対象費用）</v>
      </c>
      <c r="F38" s="125"/>
      <c r="G38" s="125"/>
      <c r="H38" s="125"/>
      <c r="I38" s="125"/>
      <c r="J38" s="125"/>
      <c r="K38" s="125"/>
      <c r="L38" s="121"/>
      <c r="M38" s="126"/>
      <c r="N38" s="125"/>
      <c r="O38" s="125"/>
      <c r="P38" s="128"/>
      <c r="Q38" s="12"/>
      <c r="R38" s="81"/>
      <c r="S38" s="83"/>
    </row>
    <row r="39" spans="1:20" ht="13.9" customHeight="1" x14ac:dyDescent="0.4">
      <c r="A39" s="143" t="s">
        <v>190</v>
      </c>
      <c r="B39" s="125"/>
      <c r="C39" s="125"/>
      <c r="D39" s="125"/>
      <c r="E39" s="125"/>
      <c r="F39" s="125" t="s">
        <v>312</v>
      </c>
      <c r="G39" s="125"/>
      <c r="H39" s="125"/>
      <c r="I39" s="125"/>
      <c r="J39" s="125"/>
      <c r="K39" s="125"/>
      <c r="L39" s="114"/>
      <c r="M39" s="126"/>
      <c r="N39" s="125"/>
      <c r="O39" s="125"/>
      <c r="P39" s="128"/>
      <c r="Q39" s="12" t="str">
        <f t="shared" ref="Q39:Q44" si="2">F39</f>
        <v>役員報酬</v>
      </c>
      <c r="R39" s="81">
        <f t="shared" ref="R39:R53" si="3">IF($D$16=$T$6,"－",L39)</f>
        <v>0</v>
      </c>
      <c r="S39" s="83">
        <f t="shared" ref="S39:S44" si="4">IF($D$16=$T$5,L39,L39)</f>
        <v>0</v>
      </c>
      <c r="T39" s="8" t="s">
        <v>319</v>
      </c>
    </row>
    <row r="40" spans="1:20" ht="13.9" customHeight="1" x14ac:dyDescent="0.4">
      <c r="A40" s="143" t="s">
        <v>191</v>
      </c>
      <c r="B40" s="125"/>
      <c r="C40" s="125"/>
      <c r="D40" s="125"/>
      <c r="E40" s="125"/>
      <c r="F40" s="125" t="s">
        <v>99</v>
      </c>
      <c r="G40" s="125"/>
      <c r="H40" s="125"/>
      <c r="I40" s="125"/>
      <c r="J40" s="125"/>
      <c r="K40" s="125"/>
      <c r="L40" s="114"/>
      <c r="M40" s="126"/>
      <c r="N40" s="125"/>
      <c r="O40" s="125"/>
      <c r="P40" s="128"/>
      <c r="Q40" s="12" t="str">
        <f t="shared" si="2"/>
        <v>給料</v>
      </c>
      <c r="R40" s="81">
        <f t="shared" si="3"/>
        <v>0</v>
      </c>
      <c r="S40" s="83">
        <f>IF($D$16=$T$5,(L40-L38)+ROUNDDOWN(L38*$U$7,0),L40)</f>
        <v>0</v>
      </c>
      <c r="T40" s="8" t="s">
        <v>313</v>
      </c>
    </row>
    <row r="41" spans="1:20" ht="13.9" customHeight="1" x14ac:dyDescent="0.4">
      <c r="A41" s="143" t="s">
        <v>315</v>
      </c>
      <c r="B41" s="125"/>
      <c r="C41" s="125"/>
      <c r="D41" s="125"/>
      <c r="E41" s="125"/>
      <c r="F41" s="125" t="s">
        <v>100</v>
      </c>
      <c r="G41" s="125"/>
      <c r="H41" s="125"/>
      <c r="I41" s="125"/>
      <c r="J41" s="125"/>
      <c r="K41" s="125"/>
      <c r="L41" s="114"/>
      <c r="M41" s="126"/>
      <c r="N41" s="125"/>
      <c r="O41" s="125"/>
      <c r="P41" s="128"/>
      <c r="Q41" s="12" t="str">
        <f t="shared" si="2"/>
        <v>賞与</v>
      </c>
      <c r="R41" s="81">
        <f t="shared" si="3"/>
        <v>0</v>
      </c>
      <c r="S41" s="83">
        <f t="shared" si="4"/>
        <v>0</v>
      </c>
      <c r="T41" s="8" t="s">
        <v>3</v>
      </c>
    </row>
    <row r="42" spans="1:20" ht="13.9" customHeight="1" x14ac:dyDescent="0.4">
      <c r="A42" s="143" t="s">
        <v>316</v>
      </c>
      <c r="B42" s="125"/>
      <c r="C42" s="125"/>
      <c r="D42" s="125"/>
      <c r="E42" s="125"/>
      <c r="F42" s="125" t="s">
        <v>101</v>
      </c>
      <c r="G42" s="125"/>
      <c r="H42" s="125"/>
      <c r="I42" s="125"/>
      <c r="J42" s="125"/>
      <c r="K42" s="125"/>
      <c r="L42" s="114"/>
      <c r="M42" s="126"/>
      <c r="N42" s="125"/>
      <c r="O42" s="125"/>
      <c r="P42" s="128"/>
      <c r="Q42" s="12" t="str">
        <f t="shared" si="2"/>
        <v>賞与引当金繰入額</v>
      </c>
      <c r="R42" s="81">
        <f t="shared" si="3"/>
        <v>0</v>
      </c>
      <c r="S42" s="83">
        <f t="shared" si="4"/>
        <v>0</v>
      </c>
      <c r="T42" s="8" t="s">
        <v>4</v>
      </c>
    </row>
    <row r="43" spans="1:20" ht="13.9" customHeight="1" x14ac:dyDescent="0.4">
      <c r="A43" s="143" t="s">
        <v>317</v>
      </c>
      <c r="B43" s="125"/>
      <c r="C43" s="125"/>
      <c r="D43" s="125"/>
      <c r="E43" s="125"/>
      <c r="F43" s="125" t="s">
        <v>102</v>
      </c>
      <c r="G43" s="125"/>
      <c r="H43" s="125"/>
      <c r="I43" s="125"/>
      <c r="J43" s="125"/>
      <c r="K43" s="125"/>
      <c r="L43" s="114"/>
      <c r="M43" s="126"/>
      <c r="N43" s="125"/>
      <c r="O43" s="125"/>
      <c r="P43" s="128"/>
      <c r="Q43" s="12" t="str">
        <f t="shared" si="2"/>
        <v>退職給付費用</v>
      </c>
      <c r="R43" s="81">
        <f t="shared" si="3"/>
        <v>0</v>
      </c>
      <c r="S43" s="83">
        <f t="shared" si="4"/>
        <v>0</v>
      </c>
      <c r="T43" s="8" t="s">
        <v>5</v>
      </c>
    </row>
    <row r="44" spans="1:20" ht="13.9" customHeight="1" x14ac:dyDescent="0.4">
      <c r="A44" s="143" t="s">
        <v>318</v>
      </c>
      <c r="B44" s="125"/>
      <c r="C44" s="125"/>
      <c r="D44" s="125"/>
      <c r="E44" s="125"/>
      <c r="F44" s="125" t="s">
        <v>103</v>
      </c>
      <c r="G44" s="125"/>
      <c r="H44" s="125"/>
      <c r="I44" s="125"/>
      <c r="J44" s="125"/>
      <c r="K44" s="125"/>
      <c r="L44" s="114"/>
      <c r="M44" s="126"/>
      <c r="N44" s="125"/>
      <c r="O44" s="125"/>
      <c r="P44" s="128"/>
      <c r="Q44" s="12" t="str">
        <f t="shared" si="2"/>
        <v>法定福利費</v>
      </c>
      <c r="R44" s="81">
        <f t="shared" si="3"/>
        <v>0</v>
      </c>
      <c r="S44" s="83">
        <f t="shared" si="4"/>
        <v>0</v>
      </c>
      <c r="T44" s="8" t="s">
        <v>6</v>
      </c>
    </row>
    <row r="45" spans="1:20" ht="13.9" customHeight="1" x14ac:dyDescent="0.4">
      <c r="A45" s="143" t="s">
        <v>175</v>
      </c>
      <c r="B45" s="125"/>
      <c r="C45" s="125"/>
      <c r="D45" s="125"/>
      <c r="E45" s="125" t="s">
        <v>16</v>
      </c>
      <c r="F45" s="125"/>
      <c r="G45" s="125"/>
      <c r="H45" s="125"/>
      <c r="I45" s="125"/>
      <c r="J45" s="125"/>
      <c r="K45" s="125"/>
      <c r="L45" s="114"/>
      <c r="M45" s="148" t="str">
        <f>IF($L$45="","",IF($L$45&gt;=SUM(L46),"","←内訳より小さい"))</f>
        <v/>
      </c>
      <c r="N45" s="125"/>
      <c r="O45" s="125"/>
      <c r="P45" s="128"/>
      <c r="Q45" s="12" t="str">
        <f>E45</f>
        <v>委託費</v>
      </c>
      <c r="R45" s="81">
        <f t="shared" si="3"/>
        <v>0</v>
      </c>
      <c r="S45" s="82">
        <f>IF($D$16=$T$5,ROUNDDOWN(L45*$U$7,0),L45)</f>
        <v>0</v>
      </c>
      <c r="T45" s="8" t="s">
        <v>104</v>
      </c>
    </row>
    <row r="46" spans="1:20" ht="13.9" customHeight="1" x14ac:dyDescent="0.4">
      <c r="A46" s="143" t="s">
        <v>192</v>
      </c>
      <c r="B46" s="125"/>
      <c r="C46" s="125"/>
      <c r="D46" s="125"/>
      <c r="E46" s="125"/>
      <c r="F46" s="125" t="s">
        <v>2677</v>
      </c>
      <c r="G46" s="125"/>
      <c r="H46" s="125"/>
      <c r="I46" s="125"/>
      <c r="J46" s="125"/>
      <c r="K46" s="125"/>
      <c r="L46" s="114"/>
      <c r="M46" s="126"/>
      <c r="N46" s="125"/>
      <c r="O46" s="125"/>
      <c r="P46" s="128"/>
      <c r="Q46" s="12" t="str">
        <f>F46</f>
        <v>うち給食委託費</v>
      </c>
      <c r="R46" s="81">
        <f t="shared" si="3"/>
        <v>0</v>
      </c>
      <c r="S46" s="82">
        <f>IF($D$16=$T$5,ROUNDDOWN(L46*$U$7,0),L46)</f>
        <v>0</v>
      </c>
      <c r="T46" s="8" t="s">
        <v>7</v>
      </c>
    </row>
    <row r="47" spans="1:20" ht="13.9" customHeight="1" x14ac:dyDescent="0.4">
      <c r="A47" s="143" t="s">
        <v>176</v>
      </c>
      <c r="B47" s="125"/>
      <c r="C47" s="125"/>
      <c r="D47" s="125"/>
      <c r="E47" s="125" t="s">
        <v>105</v>
      </c>
      <c r="F47" s="125"/>
      <c r="G47" s="125"/>
      <c r="H47" s="125"/>
      <c r="I47" s="125"/>
      <c r="J47" s="125"/>
      <c r="K47" s="125"/>
      <c r="L47" s="114"/>
      <c r="M47" s="148" t="str">
        <f>IF($L$47="","",IF($L$47&gt;=SUM(L49:L50),"","←内訳より小さい"))</f>
        <v/>
      </c>
      <c r="N47" s="125"/>
      <c r="O47" s="125"/>
      <c r="P47" s="128"/>
      <c r="Q47" s="12" t="str">
        <f>E47</f>
        <v>設備関係費</v>
      </c>
      <c r="R47" s="81">
        <f t="shared" si="3"/>
        <v>0</v>
      </c>
      <c r="S47" s="82">
        <f>IF($D$16=$T$5,(L47-L48)+ROUNDDOWN(L48*$U$7,0),L47)</f>
        <v>0</v>
      </c>
      <c r="T47" s="8" t="s">
        <v>81</v>
      </c>
    </row>
    <row r="48" spans="1:20" ht="13.9" customHeight="1" x14ac:dyDescent="0.4">
      <c r="A48" s="144" t="str">
        <f>IF(D16="","02-(04)",IF(D16=T5,"02-(04)",""))</f>
        <v>02-(04)</v>
      </c>
      <c r="B48" s="125"/>
      <c r="C48" s="125"/>
      <c r="D48" s="125"/>
      <c r="E48" s="125" t="str">
        <f>IF(D16="","　（うち消費税課税対象費用）",IF(D16=T5,"　（うち消費税課税対象費用）",""))</f>
        <v>　（うち消費税課税対象費用）</v>
      </c>
      <c r="F48" s="125"/>
      <c r="G48" s="125"/>
      <c r="H48" s="125"/>
      <c r="I48" s="125"/>
      <c r="J48" s="125"/>
      <c r="K48" s="125"/>
      <c r="L48" s="121"/>
      <c r="M48" s="126"/>
      <c r="N48" s="125"/>
      <c r="O48" s="125"/>
      <c r="P48" s="128"/>
      <c r="Q48" s="12"/>
      <c r="R48" s="81"/>
      <c r="S48" s="83"/>
    </row>
    <row r="49" spans="1:20" ht="13.9" customHeight="1" x14ac:dyDescent="0.4">
      <c r="A49" s="143" t="s">
        <v>193</v>
      </c>
      <c r="B49" s="125"/>
      <c r="C49" s="125"/>
      <c r="D49" s="125"/>
      <c r="E49" s="125"/>
      <c r="F49" s="125" t="s">
        <v>2672</v>
      </c>
      <c r="G49" s="125"/>
      <c r="H49" s="125"/>
      <c r="I49" s="125"/>
      <c r="J49" s="125"/>
      <c r="K49" s="125"/>
      <c r="L49" s="114"/>
      <c r="M49" s="126"/>
      <c r="N49" s="125"/>
      <c r="O49" s="125"/>
      <c r="P49" s="128"/>
      <c r="Q49" s="12" t="str">
        <f>F49</f>
        <v>うち減価償却費</v>
      </c>
      <c r="R49" s="81">
        <f t="shared" si="3"/>
        <v>0</v>
      </c>
      <c r="S49" s="83">
        <f>IF($D$16=$T$5,L49,L49)</f>
        <v>0</v>
      </c>
      <c r="T49" s="8" t="s">
        <v>8</v>
      </c>
    </row>
    <row r="50" spans="1:20" ht="13.9" customHeight="1" x14ac:dyDescent="0.4">
      <c r="A50" s="143" t="s">
        <v>194</v>
      </c>
      <c r="B50" s="125"/>
      <c r="C50" s="125"/>
      <c r="D50" s="125"/>
      <c r="E50" s="125"/>
      <c r="F50" s="125" t="s">
        <v>2671</v>
      </c>
      <c r="G50" s="125"/>
      <c r="H50" s="125"/>
      <c r="I50" s="125"/>
      <c r="J50" s="125"/>
      <c r="K50" s="125"/>
      <c r="L50" s="114"/>
      <c r="M50" s="126"/>
      <c r="N50" s="125"/>
      <c r="O50" s="125"/>
      <c r="P50" s="128"/>
      <c r="Q50" s="12" t="str">
        <f>F50</f>
        <v>うち器機賃借料</v>
      </c>
      <c r="R50" s="81">
        <f t="shared" si="3"/>
        <v>0</v>
      </c>
      <c r="S50" s="82">
        <f>IF($D$16=$T$5,ROUNDDOWN(L50*$U$7,0),L50)</f>
        <v>0</v>
      </c>
      <c r="T50" s="8" t="s">
        <v>9</v>
      </c>
    </row>
    <row r="51" spans="1:20" ht="13.9" customHeight="1" x14ac:dyDescent="0.4">
      <c r="A51" s="143" t="s">
        <v>195</v>
      </c>
      <c r="B51" s="125"/>
      <c r="C51" s="125"/>
      <c r="D51" s="125"/>
      <c r="E51" s="125" t="s">
        <v>41</v>
      </c>
      <c r="F51" s="125"/>
      <c r="G51" s="125"/>
      <c r="H51" s="125"/>
      <c r="I51" s="125"/>
      <c r="J51" s="125"/>
      <c r="K51" s="125"/>
      <c r="L51" s="114"/>
      <c r="M51" s="126"/>
      <c r="N51" s="125"/>
      <c r="O51" s="125"/>
      <c r="P51" s="128"/>
      <c r="Q51" s="12" t="str">
        <f>E51</f>
        <v>研究研修費</v>
      </c>
      <c r="R51" s="81">
        <f t="shared" si="3"/>
        <v>0</v>
      </c>
      <c r="S51" s="82">
        <f>IF($D$16=$T$5,(L51-L52)+ROUNDDOWN(L52*$U$7,0),L51)</f>
        <v>0</v>
      </c>
      <c r="T51" s="8" t="s">
        <v>106</v>
      </c>
    </row>
    <row r="52" spans="1:20" ht="13.9" customHeight="1" x14ac:dyDescent="0.4">
      <c r="A52" s="144" t="str">
        <f>IF(D16="","02-(05)",IF(D16=T5,"02-(05)",""))</f>
        <v>02-(05)</v>
      </c>
      <c r="B52" s="125"/>
      <c r="C52" s="125"/>
      <c r="D52" s="125"/>
      <c r="E52" s="125" t="str">
        <f>IF(D16="","　（うち消費税課税対象費用）",IF(D16=T5,"　（うち消費税課税対象費用）",""))</f>
        <v>　（うち消費税課税対象費用）</v>
      </c>
      <c r="F52" s="125"/>
      <c r="G52" s="125"/>
      <c r="H52" s="125"/>
      <c r="I52" s="125"/>
      <c r="J52" s="125"/>
      <c r="K52" s="125"/>
      <c r="L52" s="121"/>
      <c r="M52" s="126"/>
      <c r="N52" s="125"/>
      <c r="O52" s="125"/>
      <c r="P52" s="128"/>
      <c r="Q52" s="12"/>
      <c r="R52" s="81"/>
      <c r="S52" s="83"/>
    </row>
    <row r="53" spans="1:20" ht="13.9" customHeight="1" x14ac:dyDescent="0.4">
      <c r="A53" s="143" t="s">
        <v>196</v>
      </c>
      <c r="B53" s="125"/>
      <c r="C53" s="125"/>
      <c r="D53" s="125"/>
      <c r="E53" s="125" t="s">
        <v>17</v>
      </c>
      <c r="F53" s="125"/>
      <c r="G53" s="125"/>
      <c r="H53" s="125"/>
      <c r="I53" s="125"/>
      <c r="J53" s="125"/>
      <c r="K53" s="125"/>
      <c r="L53" s="114"/>
      <c r="M53" s="148" t="str">
        <f>IF($L$53="","",IF($L$53&gt;=SUM(L55),"","←内訳より小さい"))</f>
        <v/>
      </c>
      <c r="N53" s="125"/>
      <c r="O53" s="125"/>
      <c r="P53" s="128"/>
      <c r="Q53" s="12" t="str">
        <f>E53</f>
        <v>経費</v>
      </c>
      <c r="R53" s="81">
        <f t="shared" si="3"/>
        <v>0</v>
      </c>
      <c r="S53" s="82">
        <f>IF($D$16=$T$5,(L53-L54)+ROUNDDOWN(L54*$U$7,0)+L56+((L19+ROUNDDOWN(L23*$U$7,0)+L24+ROUNDDOWN(L28*$U$7,0))-L18)-((ROUNDDOWN((L32-(L37-L38)-(L47-L48)-(L51-L52)-(L53-L54)-L56-IF(L57="-",0,L57)-IF(OR($L$36="-",L$36="－",$L$36="―"),0,L36))*$U$7,0))+((L37-L38)+(L47-L48)+(L51-L52)+(L53-L54)+L56+IF(L57="-",0,L57)+(ROUNDDOWN(IF(OR($L$36="-",L$36="－",$L$36="―"),0,L36)*$V$7,0)))-L32),L53)</f>
        <v>0</v>
      </c>
      <c r="T53" s="8" t="s">
        <v>107</v>
      </c>
    </row>
    <row r="54" spans="1:20" ht="13.9" customHeight="1" x14ac:dyDescent="0.4">
      <c r="A54" s="144" t="str">
        <f>IF(D16="","02-(06)",IF(D16=T5,"02-(06)",""))</f>
        <v>02-(06)</v>
      </c>
      <c r="B54" s="125"/>
      <c r="C54" s="125"/>
      <c r="D54" s="125"/>
      <c r="E54" s="125" t="str">
        <f>IF(D16="","　（うち消費税課税対象費用）",IF(D16=T5,"　（うち消費税課税対象費用）",""))</f>
        <v>　（うち消費税課税対象費用）</v>
      </c>
      <c r="F54" s="125"/>
      <c r="G54" s="125"/>
      <c r="H54" s="125"/>
      <c r="I54" s="125"/>
      <c r="J54" s="125"/>
      <c r="K54" s="125"/>
      <c r="L54" s="121"/>
      <c r="M54" s="126"/>
      <c r="N54" s="125"/>
      <c r="O54" s="125"/>
      <c r="P54" s="128"/>
      <c r="Q54" s="12"/>
      <c r="R54" s="81"/>
      <c r="S54" s="83"/>
    </row>
    <row r="55" spans="1:20" ht="13.9" customHeight="1" x14ac:dyDescent="0.4">
      <c r="A55" s="143" t="s">
        <v>197</v>
      </c>
      <c r="B55" s="125"/>
      <c r="C55" s="125"/>
      <c r="D55" s="125"/>
      <c r="E55" s="125"/>
      <c r="F55" s="125" t="s">
        <v>2673</v>
      </c>
      <c r="G55" s="125"/>
      <c r="H55" s="125"/>
      <c r="I55" s="125"/>
      <c r="J55" s="125"/>
      <c r="K55" s="125"/>
      <c r="L55" s="114"/>
      <c r="M55" s="126"/>
      <c r="N55" s="125"/>
      <c r="O55" s="125"/>
      <c r="P55" s="128"/>
      <c r="Q55" s="12" t="str">
        <f>F55</f>
        <v>うち水道光熱費</v>
      </c>
      <c r="R55" s="81">
        <f>IF($D$16=$T$6,"－",L55)</f>
        <v>0</v>
      </c>
      <c r="S55" s="82">
        <f>IF($D$16=$T$5,ROUNDDOWN(L55*$U$7,0),L55)</f>
        <v>0</v>
      </c>
      <c r="T55" s="8" t="s">
        <v>10</v>
      </c>
    </row>
    <row r="56" spans="1:20" ht="13.9" customHeight="1" x14ac:dyDescent="0.4">
      <c r="A56" s="144" t="str">
        <f>IF(D16="","02-07",IF(D16=T5,"02-07",""))</f>
        <v>02-07</v>
      </c>
      <c r="B56" s="125"/>
      <c r="C56" s="125"/>
      <c r="D56" s="125"/>
      <c r="E56" s="125" t="str">
        <f>IF(D16="","控除対象外消費税等負担額",IF(D16=T5,"控除対象外消費税等負担額",""))</f>
        <v>控除対象外消費税等負担額</v>
      </c>
      <c r="F56" s="125"/>
      <c r="G56" s="125"/>
      <c r="H56" s="125"/>
      <c r="I56" s="125"/>
      <c r="J56" s="125"/>
      <c r="K56" s="125"/>
      <c r="L56" s="118"/>
      <c r="M56" s="131"/>
      <c r="N56" s="125"/>
      <c r="O56" s="132"/>
      <c r="P56" s="133"/>
      <c r="Q56" s="12" t="str">
        <f>E56</f>
        <v>控除対象外消費税等負担額</v>
      </c>
      <c r="R56" s="81">
        <f>IF($D$16=$T$6,"－",L56)</f>
        <v>0</v>
      </c>
      <c r="S56" s="83"/>
      <c r="T56" s="8" t="s">
        <v>11</v>
      </c>
    </row>
    <row r="57" spans="1:20" ht="13.9" customHeight="1" x14ac:dyDescent="0.4">
      <c r="A57" s="143" t="s">
        <v>198</v>
      </c>
      <c r="B57" s="125"/>
      <c r="C57" s="125"/>
      <c r="D57" s="125"/>
      <c r="E57" s="125" t="s">
        <v>31</v>
      </c>
      <c r="F57" s="125"/>
      <c r="G57" s="125"/>
      <c r="H57" s="125"/>
      <c r="I57" s="125"/>
      <c r="J57" s="125"/>
      <c r="K57" s="125"/>
      <c r="L57" s="114"/>
      <c r="M57" s="126"/>
      <c r="N57" s="125"/>
      <c r="O57" s="125"/>
      <c r="P57" s="128"/>
      <c r="Q57" s="12" t="str">
        <f>E57</f>
        <v>本部費配賦額</v>
      </c>
      <c r="R57" s="81">
        <f>IF($D$16=$T$6,"－",L57)</f>
        <v>0</v>
      </c>
      <c r="S57" s="81">
        <f>IF($D$16=$T$5,L57,L57)</f>
        <v>0</v>
      </c>
      <c r="T57" s="8" t="s">
        <v>12</v>
      </c>
    </row>
    <row r="58" spans="1:20" ht="13.9" customHeight="1" x14ac:dyDescent="0.4">
      <c r="A58" s="143" t="s">
        <v>166</v>
      </c>
      <c r="B58" s="125"/>
      <c r="C58" s="125"/>
      <c r="D58" s="125" t="s">
        <v>108</v>
      </c>
      <c r="E58" s="125"/>
      <c r="F58" s="125"/>
      <c r="G58" s="125"/>
      <c r="H58" s="125"/>
      <c r="I58" s="125"/>
      <c r="J58" s="125"/>
      <c r="K58" s="125"/>
      <c r="L58" s="115">
        <f>L18-L32</f>
        <v>0</v>
      </c>
      <c r="M58" s="126" t="s">
        <v>205</v>
      </c>
      <c r="N58" s="125"/>
      <c r="O58" s="125"/>
      <c r="P58" s="128"/>
      <c r="Q58" s="15" t="str">
        <f>D58</f>
        <v>医業利益（又は医業損失）</v>
      </c>
      <c r="R58" s="81">
        <f>IF($D$16=$T$6,"－",L58)</f>
        <v>0</v>
      </c>
      <c r="S58" s="83">
        <f>IF($D$16=$T$5,L58,L58)</f>
        <v>0</v>
      </c>
    </row>
    <row r="59" spans="1:20" ht="13.9" customHeight="1" x14ac:dyDescent="0.4">
      <c r="A59" s="143"/>
      <c r="B59" s="125"/>
      <c r="C59" s="125"/>
      <c r="D59" s="125"/>
      <c r="E59" s="125"/>
      <c r="F59" s="125"/>
      <c r="G59" s="125"/>
      <c r="H59" s="125"/>
      <c r="I59" s="125"/>
      <c r="J59" s="125"/>
      <c r="K59" s="125"/>
      <c r="L59" s="116"/>
      <c r="M59" s="126"/>
      <c r="N59" s="125"/>
      <c r="O59" s="125"/>
      <c r="P59" s="128"/>
      <c r="Q59" s="12"/>
      <c r="R59" s="81"/>
      <c r="S59" s="83"/>
    </row>
    <row r="60" spans="1:20" ht="13.9" customHeight="1" x14ac:dyDescent="0.4">
      <c r="A60" s="143" t="s">
        <v>199</v>
      </c>
      <c r="B60" s="125"/>
      <c r="C60" s="125"/>
      <c r="D60" s="125" t="s">
        <v>32</v>
      </c>
      <c r="E60" s="125"/>
      <c r="F60" s="125"/>
      <c r="G60" s="125"/>
      <c r="H60" s="125"/>
      <c r="I60" s="125"/>
      <c r="J60" s="125"/>
      <c r="K60" s="125"/>
      <c r="L60" s="114"/>
      <c r="M60" s="148" t="str">
        <f>IF($L$60="","",IF($L$60&gt;=SUM(L61:L63),"","←内訳より小さい"))</f>
        <v/>
      </c>
      <c r="N60" s="125"/>
      <c r="O60" s="125"/>
      <c r="P60" s="128"/>
      <c r="Q60" s="12" t="str">
        <f>D60</f>
        <v>医業外収益</v>
      </c>
      <c r="R60" s="81">
        <f t="shared" ref="R60:R65" si="5">IF($D$16=$T$6,"－",L60)</f>
        <v>0</v>
      </c>
      <c r="S60" s="83">
        <f t="shared" ref="S60:S65" si="6">IF($D$16=$T$5,L60,L60)</f>
        <v>0</v>
      </c>
      <c r="T60" s="8" t="s">
        <v>109</v>
      </c>
    </row>
    <row r="61" spans="1:20" ht="13.9" customHeight="1" x14ac:dyDescent="0.4">
      <c r="A61" s="143" t="s">
        <v>167</v>
      </c>
      <c r="B61" s="125"/>
      <c r="C61" s="125"/>
      <c r="D61" s="125"/>
      <c r="E61" s="125" t="s">
        <v>2674</v>
      </c>
      <c r="F61" s="125"/>
      <c r="G61" s="125"/>
      <c r="H61" s="125"/>
      <c r="I61" s="125"/>
      <c r="J61" s="125"/>
      <c r="K61" s="125"/>
      <c r="L61" s="114"/>
      <c r="M61" s="126" t="s">
        <v>206</v>
      </c>
      <c r="N61" s="125"/>
      <c r="O61" s="125"/>
      <c r="P61" s="128"/>
      <c r="Q61" s="12" t="str">
        <f>E61</f>
        <v>うち受取利息及び配当金</v>
      </c>
      <c r="R61" s="81">
        <f t="shared" si="5"/>
        <v>0</v>
      </c>
      <c r="S61" s="81">
        <f t="shared" si="6"/>
        <v>0</v>
      </c>
      <c r="T61" s="8" t="s">
        <v>13</v>
      </c>
    </row>
    <row r="62" spans="1:20" ht="13.9" customHeight="1" x14ac:dyDescent="0.4">
      <c r="A62" s="143" t="s">
        <v>168</v>
      </c>
      <c r="B62" s="125"/>
      <c r="C62" s="125"/>
      <c r="D62" s="125"/>
      <c r="E62" s="125" t="s">
        <v>2675</v>
      </c>
      <c r="F62" s="125"/>
      <c r="G62" s="125"/>
      <c r="H62" s="125"/>
      <c r="I62" s="125"/>
      <c r="J62" s="125"/>
      <c r="K62" s="125"/>
      <c r="L62" s="114"/>
      <c r="M62" s="126"/>
      <c r="N62" s="125"/>
      <c r="O62" s="125"/>
      <c r="P62" s="128"/>
      <c r="Q62" s="12" t="str">
        <f>E62</f>
        <v>うち運営費補助金収益</v>
      </c>
      <c r="R62" s="81">
        <f t="shared" si="5"/>
        <v>0</v>
      </c>
      <c r="S62" s="83">
        <f t="shared" si="6"/>
        <v>0</v>
      </c>
      <c r="T62" s="8" t="s">
        <v>307</v>
      </c>
    </row>
    <row r="63" spans="1:20" ht="13.9" customHeight="1" x14ac:dyDescent="0.4">
      <c r="A63" s="143" t="s">
        <v>170</v>
      </c>
      <c r="B63" s="125"/>
      <c r="C63" s="125"/>
      <c r="D63" s="125"/>
      <c r="E63" s="125" t="s">
        <v>2676</v>
      </c>
      <c r="F63" s="125"/>
      <c r="G63" s="125"/>
      <c r="H63" s="125"/>
      <c r="I63" s="125"/>
      <c r="J63" s="125"/>
      <c r="K63" s="125"/>
      <c r="L63" s="114"/>
      <c r="M63" s="126"/>
      <c r="N63" s="125"/>
      <c r="O63" s="125"/>
      <c r="P63" s="128"/>
      <c r="Q63" s="15" t="str">
        <f>E63</f>
        <v>うち施設設備補助金収益</v>
      </c>
      <c r="R63" s="81">
        <f t="shared" si="5"/>
        <v>0</v>
      </c>
      <c r="S63" s="83">
        <f t="shared" si="6"/>
        <v>0</v>
      </c>
      <c r="T63" s="8" t="s">
        <v>308</v>
      </c>
    </row>
    <row r="64" spans="1:20" ht="13.9" customHeight="1" x14ac:dyDescent="0.4">
      <c r="A64" s="143" t="s">
        <v>130</v>
      </c>
      <c r="B64" s="125"/>
      <c r="C64" s="125"/>
      <c r="D64" s="125" t="s">
        <v>36</v>
      </c>
      <c r="E64" s="125"/>
      <c r="F64" s="125"/>
      <c r="G64" s="125"/>
      <c r="H64" s="125"/>
      <c r="I64" s="125"/>
      <c r="J64" s="125"/>
      <c r="K64" s="125"/>
      <c r="L64" s="114"/>
      <c r="M64" s="148" t="str">
        <f>IF($L$64="","",IF($L$64&gt;=SUM(L65),"","←内訳より小さい"))</f>
        <v/>
      </c>
      <c r="N64" s="125"/>
      <c r="O64" s="125"/>
      <c r="P64" s="128"/>
      <c r="Q64" s="12" t="str">
        <f>D64</f>
        <v>医業外費用</v>
      </c>
      <c r="R64" s="81">
        <f t="shared" si="5"/>
        <v>0</v>
      </c>
      <c r="S64" s="83">
        <f t="shared" si="6"/>
        <v>0</v>
      </c>
      <c r="T64" s="8" t="s">
        <v>110</v>
      </c>
    </row>
    <row r="65" spans="1:20" ht="13.9" customHeight="1" x14ac:dyDescent="0.4">
      <c r="A65" s="143" t="s">
        <v>135</v>
      </c>
      <c r="B65" s="125"/>
      <c r="C65" s="125"/>
      <c r="D65" s="125"/>
      <c r="E65" s="125" t="s">
        <v>2680</v>
      </c>
      <c r="F65" s="125"/>
      <c r="G65" s="125"/>
      <c r="H65" s="125"/>
      <c r="I65" s="125"/>
      <c r="J65" s="125"/>
      <c r="K65" s="125"/>
      <c r="L65" s="114"/>
      <c r="M65" s="126" t="s">
        <v>206</v>
      </c>
      <c r="N65" s="125"/>
      <c r="O65" s="125"/>
      <c r="P65" s="128"/>
      <c r="Q65" s="15" t="str">
        <f>E65</f>
        <v>うち支払利息</v>
      </c>
      <c r="R65" s="81">
        <f t="shared" si="5"/>
        <v>0</v>
      </c>
      <c r="S65" s="81">
        <f t="shared" si="6"/>
        <v>0</v>
      </c>
      <c r="T65" s="8" t="s">
        <v>14</v>
      </c>
    </row>
    <row r="66" spans="1:20" ht="13.9" customHeight="1" x14ac:dyDescent="0.4">
      <c r="A66" s="143"/>
      <c r="B66" s="125"/>
      <c r="C66" s="125"/>
      <c r="D66" s="125"/>
      <c r="E66" s="125"/>
      <c r="F66" s="125"/>
      <c r="G66" s="125"/>
      <c r="H66" s="125"/>
      <c r="I66" s="125"/>
      <c r="J66" s="125"/>
      <c r="K66" s="125"/>
      <c r="L66" s="116"/>
      <c r="M66" s="126"/>
      <c r="N66" s="125"/>
      <c r="O66" s="125"/>
      <c r="P66" s="128"/>
      <c r="Q66" s="12"/>
      <c r="R66" s="81"/>
      <c r="S66" s="83"/>
    </row>
    <row r="67" spans="1:20" ht="13.9" customHeight="1" x14ac:dyDescent="0.4">
      <c r="A67" s="143" t="s">
        <v>131</v>
      </c>
      <c r="B67" s="125"/>
      <c r="C67" s="125"/>
      <c r="D67" s="125" t="s">
        <v>45</v>
      </c>
      <c r="E67" s="125"/>
      <c r="F67" s="125"/>
      <c r="G67" s="125"/>
      <c r="H67" s="125"/>
      <c r="I67" s="125"/>
      <c r="J67" s="125"/>
      <c r="K67" s="125"/>
      <c r="L67" s="168">
        <f>L58+L60-L64</f>
        <v>0</v>
      </c>
      <c r="M67" s="126" t="s">
        <v>205</v>
      </c>
      <c r="N67" s="125"/>
      <c r="O67" s="125"/>
      <c r="P67" s="128"/>
      <c r="Q67" s="15" t="str">
        <f>D67</f>
        <v>経常利益（又は経常損失）</v>
      </c>
      <c r="R67" s="81">
        <f>IF($D$16=$T$6,"－",L67)</f>
        <v>0</v>
      </c>
      <c r="S67" s="83">
        <f>IF($D$16=$T$5,L67,L67)</f>
        <v>0</v>
      </c>
    </row>
    <row r="68" spans="1:20" ht="13.9" customHeight="1" x14ac:dyDescent="0.4">
      <c r="A68" s="143"/>
      <c r="B68" s="125"/>
      <c r="C68" s="125"/>
      <c r="D68" s="125"/>
      <c r="E68" s="125"/>
      <c r="F68" s="125"/>
      <c r="G68" s="125"/>
      <c r="H68" s="125"/>
      <c r="I68" s="125"/>
      <c r="J68" s="125"/>
      <c r="K68" s="125"/>
      <c r="L68" s="116"/>
      <c r="M68" s="126"/>
      <c r="N68" s="125"/>
      <c r="O68" s="125"/>
      <c r="P68" s="128"/>
      <c r="Q68" s="12"/>
      <c r="R68" s="81"/>
      <c r="S68" s="83"/>
    </row>
    <row r="69" spans="1:20" ht="13.9" customHeight="1" x14ac:dyDescent="0.4">
      <c r="A69" s="143" t="s">
        <v>200</v>
      </c>
      <c r="B69" s="125"/>
      <c r="C69" s="125"/>
      <c r="D69" s="125" t="s">
        <v>37</v>
      </c>
      <c r="E69" s="125"/>
      <c r="F69" s="125"/>
      <c r="G69" s="125"/>
      <c r="H69" s="125"/>
      <c r="I69" s="125"/>
      <c r="J69" s="125"/>
      <c r="K69" s="125"/>
      <c r="L69" s="114"/>
      <c r="M69" s="148" t="str">
        <f>IF($L$69="","",IF($L$69&gt;=SUM(L70:L71),"","←内訳より小さい"))</f>
        <v/>
      </c>
      <c r="N69" s="125"/>
      <c r="O69" s="125"/>
      <c r="P69" s="128"/>
      <c r="Q69" s="15" t="str">
        <f>D69</f>
        <v>臨時収益</v>
      </c>
      <c r="R69" s="81">
        <f>IF($D$16=$T$6,"－",L69)</f>
        <v>0</v>
      </c>
      <c r="S69" s="83">
        <f>IF($D$16=$T$5,L69,L69)</f>
        <v>0</v>
      </c>
      <c r="T69" s="8" t="s">
        <v>44</v>
      </c>
    </row>
    <row r="70" spans="1:20" ht="13.9" customHeight="1" x14ac:dyDescent="0.4">
      <c r="A70" s="143" t="s">
        <v>300</v>
      </c>
      <c r="B70" s="125"/>
      <c r="C70" s="125"/>
      <c r="D70" s="125"/>
      <c r="E70" s="125" t="s">
        <v>2675</v>
      </c>
      <c r="F70" s="125"/>
      <c r="G70" s="125"/>
      <c r="H70" s="125"/>
      <c r="I70" s="125"/>
      <c r="J70" s="125"/>
      <c r="K70" s="125"/>
      <c r="L70" s="114"/>
      <c r="M70" s="126"/>
      <c r="N70" s="125"/>
      <c r="O70" s="125"/>
      <c r="P70" s="128"/>
      <c r="Q70" s="15" t="str">
        <f>E70</f>
        <v>うち運営費補助金収益</v>
      </c>
      <c r="R70" s="81">
        <f>IF($D$16=$T$6,"－",L70)</f>
        <v>0</v>
      </c>
      <c r="S70" s="83">
        <f>IF($D$16=$T$5,L70,L70)</f>
        <v>0</v>
      </c>
      <c r="T70" s="8" t="s">
        <v>304</v>
      </c>
    </row>
    <row r="71" spans="1:20" ht="13.9" customHeight="1" x14ac:dyDescent="0.4">
      <c r="A71" s="143" t="s">
        <v>302</v>
      </c>
      <c r="B71" s="125"/>
      <c r="C71" s="125"/>
      <c r="D71" s="125"/>
      <c r="E71" s="125" t="s">
        <v>2676</v>
      </c>
      <c r="F71" s="125"/>
      <c r="G71" s="125"/>
      <c r="H71" s="125"/>
      <c r="I71" s="125"/>
      <c r="J71" s="125"/>
      <c r="K71" s="125"/>
      <c r="L71" s="114"/>
      <c r="M71" s="126"/>
      <c r="N71" s="125"/>
      <c r="O71" s="125"/>
      <c r="P71" s="128"/>
      <c r="Q71" s="15" t="str">
        <f>E71</f>
        <v>うち施設設備補助金収益</v>
      </c>
      <c r="R71" s="81">
        <f>IF($D$16=$T$6,"－",L71)</f>
        <v>0</v>
      </c>
      <c r="S71" s="83">
        <f>IF($D$16=$T$5,L71,L71)</f>
        <v>0</v>
      </c>
      <c r="T71" s="8" t="s">
        <v>305</v>
      </c>
    </row>
    <row r="72" spans="1:20" ht="13.9" customHeight="1" x14ac:dyDescent="0.4">
      <c r="A72" s="143" t="s">
        <v>201</v>
      </c>
      <c r="B72" s="125"/>
      <c r="C72" s="125"/>
      <c r="D72" s="125" t="s">
        <v>38</v>
      </c>
      <c r="E72" s="125"/>
      <c r="F72" s="125"/>
      <c r="G72" s="125"/>
      <c r="H72" s="125"/>
      <c r="I72" s="125"/>
      <c r="J72" s="125"/>
      <c r="K72" s="125"/>
      <c r="L72" s="114"/>
      <c r="M72" s="126"/>
      <c r="N72" s="125"/>
      <c r="O72" s="125"/>
      <c r="P72" s="128"/>
      <c r="Q72" s="15" t="str">
        <f>D72</f>
        <v>臨時費用</v>
      </c>
      <c r="R72" s="81">
        <f>IF($D$16=$T$6,"－",L72)</f>
        <v>0</v>
      </c>
      <c r="S72" s="83">
        <f>IF($D$16=$T$5,L72,L72)</f>
        <v>0</v>
      </c>
      <c r="T72" s="8" t="s">
        <v>111</v>
      </c>
    </row>
    <row r="73" spans="1:20" ht="13.9" customHeight="1" x14ac:dyDescent="0.4">
      <c r="A73" s="143"/>
      <c r="B73" s="125"/>
      <c r="C73" s="134"/>
      <c r="D73" s="125"/>
      <c r="E73" s="125"/>
      <c r="F73" s="125"/>
      <c r="G73" s="125"/>
      <c r="H73" s="125"/>
      <c r="I73" s="125"/>
      <c r="J73" s="125"/>
      <c r="K73" s="125"/>
      <c r="L73" s="116"/>
      <c r="M73" s="126"/>
      <c r="N73" s="134"/>
      <c r="O73" s="125"/>
      <c r="P73" s="128"/>
      <c r="Q73" s="12"/>
      <c r="R73" s="81"/>
      <c r="S73" s="83"/>
    </row>
    <row r="74" spans="1:20" ht="13.9" customHeight="1" x14ac:dyDescent="0.4">
      <c r="A74" s="145" t="s">
        <v>202</v>
      </c>
      <c r="B74" s="136"/>
      <c r="C74" s="125"/>
      <c r="D74" s="136" t="s">
        <v>112</v>
      </c>
      <c r="E74" s="136"/>
      <c r="F74" s="136"/>
      <c r="G74" s="136"/>
      <c r="H74" s="136"/>
      <c r="I74" s="136"/>
      <c r="J74" s="136"/>
      <c r="K74" s="136"/>
      <c r="L74" s="119">
        <f>L67+L69-L72</f>
        <v>0</v>
      </c>
      <c r="M74" s="135" t="s">
        <v>205</v>
      </c>
      <c r="N74" s="125"/>
      <c r="O74" s="136"/>
      <c r="P74" s="137"/>
      <c r="Q74" s="15" t="str">
        <f>D74</f>
        <v>税引前当期純利益（又は税引前当期純損失）</v>
      </c>
      <c r="R74" s="81">
        <f>IF($D$16=$T$6,"－",L74)</f>
        <v>0</v>
      </c>
      <c r="S74" s="83">
        <f>IF($D$16=$T$5,L74,L74)</f>
        <v>0</v>
      </c>
      <c r="T74" s="8" t="s">
        <v>3011</v>
      </c>
    </row>
    <row r="75" spans="1:20" ht="13.9" customHeight="1" x14ac:dyDescent="0.4">
      <c r="A75" s="146" t="s">
        <v>203</v>
      </c>
      <c r="B75" s="134"/>
      <c r="C75" s="134"/>
      <c r="D75" s="134" t="s">
        <v>113</v>
      </c>
      <c r="E75" s="134"/>
      <c r="F75" s="134"/>
      <c r="G75" s="134"/>
      <c r="H75" s="134"/>
      <c r="I75" s="134"/>
      <c r="J75" s="134"/>
      <c r="K75" s="134"/>
      <c r="L75" s="120"/>
      <c r="M75" s="126" t="s">
        <v>206</v>
      </c>
      <c r="N75" s="134"/>
      <c r="O75" s="134"/>
      <c r="P75" s="138"/>
      <c r="Q75" s="15" t="str">
        <f>D75</f>
        <v>法人税、住民税及び事業税負担額</v>
      </c>
      <c r="R75" s="81">
        <f>IF($D$16=$T$6,"－",L75)</f>
        <v>0</v>
      </c>
      <c r="S75" s="81">
        <f>IF($D$16=$T$5,L75,L75)</f>
        <v>0</v>
      </c>
      <c r="T75" s="8" t="s">
        <v>114</v>
      </c>
    </row>
    <row r="76" spans="1:20" ht="13.9" customHeight="1" x14ac:dyDescent="0.4">
      <c r="A76" s="146" t="s">
        <v>204</v>
      </c>
      <c r="B76" s="140"/>
      <c r="C76" s="140"/>
      <c r="D76" s="140" t="s">
        <v>115</v>
      </c>
      <c r="E76" s="140"/>
      <c r="F76" s="140"/>
      <c r="G76" s="140"/>
      <c r="H76" s="140"/>
      <c r="I76" s="140"/>
      <c r="J76" s="140"/>
      <c r="K76" s="140"/>
      <c r="L76" s="124" t="str">
        <f>IF(OR($L$75="*",$L$75="＊",$L$75=""),"-",L74-L75)</f>
        <v>-</v>
      </c>
      <c r="M76" s="139" t="s">
        <v>205</v>
      </c>
      <c r="N76" s="140"/>
      <c r="O76" s="140"/>
      <c r="P76" s="141"/>
      <c r="Q76" s="15" t="str">
        <f>D76</f>
        <v>当期純利益（又は当期純損失）</v>
      </c>
      <c r="R76" s="81" t="str">
        <f>IF($D$16=$T$6,"－",L76)</f>
        <v>-</v>
      </c>
      <c r="S76" s="81" t="str">
        <f>IF($D$16=$T$5,L76,L76)</f>
        <v>-</v>
      </c>
    </row>
    <row r="77" spans="1:20" ht="13.9" customHeight="1" x14ac:dyDescent="0.4">
      <c r="A77" s="147" t="s">
        <v>2920</v>
      </c>
      <c r="B77" s="127"/>
      <c r="C77" s="127"/>
      <c r="D77" s="127"/>
      <c r="E77" s="127"/>
      <c r="F77" s="127"/>
      <c r="G77" s="127"/>
      <c r="H77" s="127"/>
      <c r="I77" s="127"/>
      <c r="J77" s="127"/>
      <c r="K77" s="142"/>
      <c r="L77" s="142"/>
      <c r="M77" s="142"/>
      <c r="N77" s="127"/>
      <c r="O77" s="127"/>
      <c r="P77" s="127"/>
      <c r="Q77" s="15"/>
      <c r="R77" s="81"/>
      <c r="S77" s="81"/>
    </row>
    <row r="78" spans="1:20" ht="13.9" customHeight="1" x14ac:dyDescent="0.4">
      <c r="A78" s="147" t="s">
        <v>2921</v>
      </c>
      <c r="B78" s="127"/>
      <c r="C78" s="127"/>
      <c r="D78" s="127"/>
      <c r="E78" s="127"/>
      <c r="F78" s="127"/>
      <c r="G78" s="127"/>
      <c r="H78" s="127"/>
      <c r="I78" s="127"/>
      <c r="J78" s="127"/>
      <c r="K78" s="142"/>
      <c r="L78" s="142"/>
      <c r="M78" s="142"/>
      <c r="N78" s="127"/>
      <c r="O78" s="127"/>
      <c r="P78" s="127"/>
      <c r="Q78" s="15"/>
      <c r="R78" s="81"/>
      <c r="S78" s="81"/>
    </row>
    <row r="79" spans="1:20" ht="13.9" customHeight="1" x14ac:dyDescent="0.4">
      <c r="A79" s="147" t="s">
        <v>2922</v>
      </c>
      <c r="B79" s="127"/>
      <c r="C79" s="127"/>
      <c r="D79" s="127"/>
      <c r="E79" s="127"/>
      <c r="F79" s="127"/>
      <c r="G79" s="127"/>
      <c r="H79" s="127"/>
      <c r="I79" s="127"/>
      <c r="J79" s="127"/>
      <c r="K79" s="142"/>
      <c r="L79" s="142"/>
      <c r="M79" s="142"/>
      <c r="N79" s="127"/>
      <c r="O79" s="127"/>
      <c r="P79" s="127"/>
      <c r="Q79" s="15"/>
      <c r="R79" s="81"/>
      <c r="S79" s="81"/>
    </row>
    <row r="80" spans="1:20" ht="13.9" customHeight="1" x14ac:dyDescent="0.4">
      <c r="A80" s="147" t="s">
        <v>2923</v>
      </c>
      <c r="B80" s="127"/>
      <c r="C80" s="127"/>
      <c r="D80" s="127"/>
      <c r="E80" s="127"/>
      <c r="F80" s="127"/>
      <c r="G80" s="127"/>
      <c r="H80" s="127"/>
      <c r="I80" s="127"/>
      <c r="J80" s="127"/>
      <c r="K80" s="142"/>
      <c r="L80" s="142"/>
      <c r="M80" s="142"/>
      <c r="N80" s="127"/>
      <c r="O80" s="127"/>
      <c r="P80" s="127"/>
      <c r="Q80" s="15"/>
      <c r="R80" s="81"/>
      <c r="S80" s="81"/>
    </row>
    <row r="81" spans="1:19" ht="13.9" customHeight="1" x14ac:dyDescent="0.4">
      <c r="A81" s="147" t="s">
        <v>3050</v>
      </c>
      <c r="B81" s="125"/>
      <c r="C81" s="125"/>
      <c r="D81" s="125"/>
      <c r="E81" s="125"/>
      <c r="F81" s="125"/>
      <c r="G81" s="125"/>
      <c r="H81" s="125"/>
      <c r="I81" s="125"/>
      <c r="J81" s="125"/>
      <c r="K81" s="125"/>
      <c r="L81" s="125"/>
      <c r="M81" s="125"/>
      <c r="N81" s="125"/>
      <c r="O81" s="125"/>
      <c r="P81" s="125"/>
      <c r="Q81" s="12"/>
      <c r="R81" s="20"/>
      <c r="S81" s="20"/>
    </row>
    <row r="83" spans="1:19" ht="14.45" customHeight="1" x14ac:dyDescent="0.4">
      <c r="A83" s="213" t="s">
        <v>3010</v>
      </c>
      <c r="B83" s="213"/>
      <c r="C83" s="213"/>
      <c r="D83" s="213"/>
      <c r="E83" s="213"/>
      <c r="F83" s="213"/>
      <c r="G83" s="213"/>
      <c r="H83" s="213"/>
      <c r="I83" s="213"/>
      <c r="J83" s="213"/>
      <c r="K83" s="213"/>
      <c r="L83" s="213"/>
      <c r="M83" s="213"/>
      <c r="N83" s="213"/>
      <c r="O83" s="213"/>
      <c r="P83" s="213"/>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198" t="str">
        <f>IF(N5="","",N5)</f>
        <v/>
      </c>
      <c r="O85" s="199"/>
      <c r="P85" s="200"/>
      <c r="Q85" s="17"/>
      <c r="R85" s="17"/>
      <c r="S85" s="19"/>
    </row>
    <row r="86" spans="1:19" ht="13.9" customHeight="1" x14ac:dyDescent="0.4">
      <c r="K86" s="9" t="s">
        <v>119</v>
      </c>
      <c r="L86" s="26"/>
      <c r="M86" s="46"/>
      <c r="N86" s="201" t="str">
        <f>IF(N6="","",N6)</f>
        <v/>
      </c>
      <c r="O86" s="202"/>
      <c r="P86" s="203"/>
      <c r="Q86" s="17"/>
      <c r="R86" s="17"/>
      <c r="S86" s="19"/>
    </row>
    <row r="87" spans="1:19" ht="13.9" customHeight="1" x14ac:dyDescent="0.4">
      <c r="K87" s="9" t="s">
        <v>116</v>
      </c>
      <c r="L87" s="26"/>
      <c r="M87" s="123" t="str">
        <f>IF(M7="","",M7)</f>
        <v/>
      </c>
      <c r="N87" s="198" t="str">
        <f>IF(N7="","",N7)</f>
        <v/>
      </c>
      <c r="O87" s="199"/>
      <c r="P87" s="200"/>
      <c r="Q87" s="17"/>
      <c r="R87" s="17"/>
      <c r="S87" s="19"/>
    </row>
    <row r="88" spans="1:19" ht="13.9" customHeight="1" x14ac:dyDescent="0.4">
      <c r="K88" s="42" t="s">
        <v>118</v>
      </c>
      <c r="L88" s="43"/>
      <c r="M88" s="123" t="str">
        <f>IF(M8="","",M8)</f>
        <v/>
      </c>
      <c r="N88" s="198" t="str">
        <f>IF(N8="","",N8)</f>
        <v/>
      </c>
      <c r="O88" s="199"/>
      <c r="P88" s="200"/>
      <c r="Q88" s="17"/>
      <c r="R88" s="17"/>
      <c r="S88" s="19"/>
    </row>
    <row r="89" spans="1:19" ht="6" customHeight="1" x14ac:dyDescent="0.4">
      <c r="R89" s="12"/>
    </row>
    <row r="90" spans="1:19" ht="13.9" customHeight="1" x14ac:dyDescent="0.4">
      <c r="A90" s="76" t="s">
        <v>87</v>
      </c>
      <c r="B90" s="77"/>
      <c r="C90" s="193" t="str">
        <f>IF(C10="","",C10)</f>
        <v/>
      </c>
      <c r="D90" s="194"/>
      <c r="E90" s="194"/>
      <c r="F90" s="194"/>
      <c r="G90" s="194"/>
      <c r="H90" s="194"/>
      <c r="I90" s="194"/>
      <c r="J90" s="194"/>
      <c r="K90" s="194"/>
      <c r="L90" s="194"/>
      <c r="M90" s="194"/>
      <c r="N90" s="194"/>
      <c r="O90" s="194"/>
      <c r="P90" s="195"/>
      <c r="Q90" s="30"/>
      <c r="R90" s="12"/>
    </row>
    <row r="91" spans="1:19" ht="13.9" customHeight="1" x14ac:dyDescent="0.4">
      <c r="A91" s="76" t="s">
        <v>2649</v>
      </c>
      <c r="B91" s="77"/>
      <c r="C91" s="193" t="str">
        <f>IF(C11="","",C11)</f>
        <v/>
      </c>
      <c r="D91" s="194"/>
      <c r="E91" s="194"/>
      <c r="F91" s="194"/>
      <c r="G91" s="194"/>
      <c r="H91" s="194"/>
      <c r="I91" s="195"/>
      <c r="J91" s="204" t="s">
        <v>2652</v>
      </c>
      <c r="K91" s="205"/>
      <c r="L91" s="111" t="str">
        <f>IF(L11="","",L11)</f>
        <v/>
      </c>
      <c r="M91" s="196" t="s">
        <v>2653</v>
      </c>
      <c r="N91" s="197"/>
      <c r="O91" s="219" t="str">
        <f>IF(O11="","",O11)</f>
        <v/>
      </c>
      <c r="P91" s="220"/>
      <c r="Q91" s="30"/>
      <c r="R91" s="12"/>
    </row>
    <row r="92" spans="1:19" ht="13.9" customHeight="1" x14ac:dyDescent="0.4">
      <c r="A92" s="208" t="s">
        <v>2650</v>
      </c>
      <c r="B92" s="209"/>
      <c r="C92" s="193" t="s">
        <v>325</v>
      </c>
      <c r="D92" s="195"/>
      <c r="E92" s="173" t="str">
        <f>IF(E12="","",E12)</f>
        <v/>
      </c>
      <c r="F92" s="174"/>
      <c r="G92" s="79" t="s">
        <v>326</v>
      </c>
      <c r="H92" s="173" t="str">
        <f>IF(H12="","",H12)</f>
        <v/>
      </c>
      <c r="I92" s="174"/>
      <c r="J92" s="78" t="s">
        <v>2651</v>
      </c>
      <c r="K92" s="218" t="str">
        <f>IF(K12="","",K12)</f>
        <v/>
      </c>
      <c r="L92" s="218"/>
      <c r="M92" s="193" t="s">
        <v>2546</v>
      </c>
      <c r="N92" s="195"/>
      <c r="O92" s="218" t="str">
        <f>IF(O12="","",O12)</f>
        <v/>
      </c>
      <c r="P92" s="218"/>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c r="P94" s="8" t="s">
        <v>3136</v>
      </c>
    </row>
    <row r="95" spans="1:19" ht="6" customHeight="1" x14ac:dyDescent="0.4"/>
    <row r="96" spans="1:19" ht="13.9" customHeight="1" x14ac:dyDescent="0.4">
      <c r="A96" s="191" t="s">
        <v>3056</v>
      </c>
      <c r="B96" s="192"/>
      <c r="C96" s="192"/>
      <c r="D96" s="192"/>
      <c r="E96" s="171"/>
      <c r="F96" s="159"/>
      <c r="G96" s="155"/>
      <c r="P96" s="17" t="s">
        <v>152</v>
      </c>
      <c r="Q96" s="28"/>
      <c r="S96" s="12"/>
    </row>
    <row r="97" spans="1:16" ht="13.9" customHeight="1" thickBot="1" x14ac:dyDescent="0.45">
      <c r="A97" s="242" t="s">
        <v>157</v>
      </c>
      <c r="B97" s="243"/>
      <c r="C97" s="243"/>
      <c r="D97" s="243"/>
      <c r="E97" s="244"/>
      <c r="F97" s="236" t="s">
        <v>2936</v>
      </c>
      <c r="G97" s="237"/>
      <c r="H97" s="237"/>
      <c r="I97" s="237"/>
      <c r="J97" s="237"/>
      <c r="K97" s="238"/>
      <c r="L97" s="210" t="s">
        <v>2935</v>
      </c>
      <c r="M97" s="214" t="s">
        <v>2937</v>
      </c>
      <c r="N97" s="215"/>
      <c r="O97" s="215"/>
      <c r="P97" s="216"/>
    </row>
    <row r="98" spans="1:16" ht="13.9" customHeight="1" x14ac:dyDescent="0.4">
      <c r="A98" s="245"/>
      <c r="B98" s="232"/>
      <c r="C98" s="232"/>
      <c r="D98" s="232"/>
      <c r="E98" s="232"/>
      <c r="F98" s="176" t="s">
        <v>2705</v>
      </c>
      <c r="G98" s="177"/>
      <c r="H98" s="177"/>
      <c r="I98" s="178"/>
      <c r="J98" s="176" t="s">
        <v>2934</v>
      </c>
      <c r="K98" s="178"/>
      <c r="L98" s="211"/>
      <c r="M98" s="176" t="s">
        <v>2706</v>
      </c>
      <c r="N98" s="177"/>
      <c r="O98" s="177"/>
      <c r="P98" s="239" t="s">
        <v>2708</v>
      </c>
    </row>
    <row r="99" spans="1:16" ht="13.9" customHeight="1" x14ac:dyDescent="0.4">
      <c r="A99" s="245"/>
      <c r="B99" s="232"/>
      <c r="C99" s="232"/>
      <c r="D99" s="232"/>
      <c r="E99" s="232"/>
      <c r="F99" s="182" t="s">
        <v>2706</v>
      </c>
      <c r="G99" s="183"/>
      <c r="H99" s="184"/>
      <c r="I99" s="185" t="s">
        <v>2708</v>
      </c>
      <c r="J99" s="188" t="s">
        <v>2707</v>
      </c>
      <c r="K99" s="185" t="s">
        <v>2708</v>
      </c>
      <c r="L99" s="211"/>
      <c r="M99" s="233" t="s">
        <v>2917</v>
      </c>
      <c r="N99" s="234"/>
      <c r="O99" s="179" t="s">
        <v>2723</v>
      </c>
      <c r="P99" s="187"/>
    </row>
    <row r="100" spans="1:16" ht="13.9" customHeight="1" x14ac:dyDescent="0.4">
      <c r="A100" s="245"/>
      <c r="B100" s="232"/>
      <c r="C100" s="232"/>
      <c r="D100" s="232"/>
      <c r="E100" s="232"/>
      <c r="F100" s="170" t="s">
        <v>2917</v>
      </c>
      <c r="G100" s="171"/>
      <c r="H100" s="180" t="s">
        <v>2723</v>
      </c>
      <c r="I100" s="186"/>
      <c r="J100" s="189"/>
      <c r="K100" s="186"/>
      <c r="L100" s="211"/>
      <c r="M100" s="172" t="s">
        <v>2703</v>
      </c>
      <c r="N100" s="175" t="s">
        <v>2704</v>
      </c>
      <c r="O100" s="179"/>
      <c r="P100" s="187"/>
    </row>
    <row r="101" spans="1:16" ht="13.9" customHeight="1" x14ac:dyDescent="0.4">
      <c r="A101" s="246"/>
      <c r="B101" s="247"/>
      <c r="C101" s="247"/>
      <c r="D101" s="247"/>
      <c r="E101" s="247"/>
      <c r="F101" s="149" t="s">
        <v>158</v>
      </c>
      <c r="G101" s="123" t="s">
        <v>159</v>
      </c>
      <c r="H101" s="181"/>
      <c r="I101" s="187"/>
      <c r="J101" s="190"/>
      <c r="K101" s="187"/>
      <c r="L101" s="211"/>
      <c r="M101" s="172"/>
      <c r="N101" s="175"/>
      <c r="O101" s="179"/>
      <c r="P101" s="240"/>
    </row>
    <row r="102" spans="1:16" ht="21" customHeight="1" x14ac:dyDescent="0.4">
      <c r="A102" s="85" t="s">
        <v>124</v>
      </c>
      <c r="B102" s="206" t="s">
        <v>2709</v>
      </c>
      <c r="C102" s="207"/>
      <c r="D102" s="207"/>
      <c r="E102" s="207"/>
      <c r="F102" s="169"/>
      <c r="G102" s="150"/>
      <c r="H102" s="150"/>
      <c r="I102" s="157" t="str">
        <f>IF(F96=R5,"-","")</f>
        <v/>
      </c>
      <c r="J102" s="169"/>
      <c r="K102" s="157" t="str">
        <f>IF(F96=R5,"-","")</f>
        <v/>
      </c>
      <c r="L102" s="211"/>
      <c r="M102" s="169"/>
      <c r="N102" s="150"/>
      <c r="O102" s="150"/>
      <c r="P102" s="157" t="str">
        <f>IF(F96=R5,"-","")</f>
        <v/>
      </c>
    </row>
    <row r="103" spans="1:16" ht="21" customHeight="1" x14ac:dyDescent="0.4">
      <c r="A103" s="85" t="s">
        <v>126</v>
      </c>
      <c r="B103" s="206" t="s">
        <v>2710</v>
      </c>
      <c r="C103" s="207"/>
      <c r="D103" s="207"/>
      <c r="E103" s="207"/>
      <c r="F103" s="151"/>
      <c r="G103" s="150"/>
      <c r="H103" s="150"/>
      <c r="I103" s="157" t="str">
        <f>IF(F96=R5,"-","")</f>
        <v/>
      </c>
      <c r="J103" s="151"/>
      <c r="K103" s="157" t="str">
        <f>IF(F96=R5,"-","")</f>
        <v/>
      </c>
      <c r="L103" s="211"/>
      <c r="M103" s="151"/>
      <c r="N103" s="150"/>
      <c r="O103" s="150"/>
      <c r="P103" s="157" t="str">
        <f>IF(F96=R5,"-","")</f>
        <v/>
      </c>
    </row>
    <row r="104" spans="1:16" ht="21" customHeight="1" x14ac:dyDescent="0.4">
      <c r="A104" s="85" t="s">
        <v>127</v>
      </c>
      <c r="B104" s="206" t="s">
        <v>2711</v>
      </c>
      <c r="C104" s="207"/>
      <c r="D104" s="207"/>
      <c r="E104" s="207"/>
      <c r="F104" s="151"/>
      <c r="G104" s="150"/>
      <c r="H104" s="150"/>
      <c r="I104" s="157" t="str">
        <f>IF(F96=R5,"-","")</f>
        <v/>
      </c>
      <c r="J104" s="151"/>
      <c r="K104" s="157" t="str">
        <f>IF(F96=R5,"-","")</f>
        <v/>
      </c>
      <c r="L104" s="211"/>
      <c r="M104" s="151"/>
      <c r="N104" s="150"/>
      <c r="O104" s="150"/>
      <c r="P104" s="157" t="str">
        <f>IF(F96=R5,"-","")</f>
        <v/>
      </c>
    </row>
    <row r="105" spans="1:16" ht="21" customHeight="1" x14ac:dyDescent="0.4">
      <c r="A105" s="85" t="s">
        <v>128</v>
      </c>
      <c r="B105" s="226" t="s">
        <v>59</v>
      </c>
      <c r="C105" s="227"/>
      <c r="D105" s="227"/>
      <c r="E105" s="227"/>
      <c r="F105" s="151">
        <f>SUM(F106:F109)</f>
        <v>0</v>
      </c>
      <c r="G105" s="150">
        <f t="shared" ref="G105:K105" si="7">SUM(G106:G109)</f>
        <v>0</v>
      </c>
      <c r="H105" s="150">
        <f t="shared" si="7"/>
        <v>0</v>
      </c>
      <c r="I105" s="157">
        <f t="shared" si="7"/>
        <v>0</v>
      </c>
      <c r="J105" s="151">
        <f t="shared" si="7"/>
        <v>0</v>
      </c>
      <c r="K105" s="157">
        <f t="shared" si="7"/>
        <v>0</v>
      </c>
      <c r="L105" s="211"/>
      <c r="M105" s="151">
        <f t="shared" ref="M105:P105" si="8">SUM(M106:M109)</f>
        <v>0</v>
      </c>
      <c r="N105" s="150">
        <f t="shared" si="8"/>
        <v>0</v>
      </c>
      <c r="O105" s="150">
        <f t="shared" si="8"/>
        <v>0</v>
      </c>
      <c r="P105" s="157">
        <f t="shared" si="8"/>
        <v>0</v>
      </c>
    </row>
    <row r="106" spans="1:16" ht="21" customHeight="1" x14ac:dyDescent="0.4">
      <c r="A106" s="85" t="s">
        <v>167</v>
      </c>
      <c r="B106" s="223" t="s">
        <v>155</v>
      </c>
      <c r="C106" s="225" t="s">
        <v>64</v>
      </c>
      <c r="D106" s="207"/>
      <c r="E106" s="207"/>
      <c r="F106" s="151"/>
      <c r="G106" s="150"/>
      <c r="H106" s="150"/>
      <c r="I106" s="157"/>
      <c r="J106" s="151"/>
      <c r="K106" s="157"/>
      <c r="L106" s="211"/>
      <c r="M106" s="151"/>
      <c r="N106" s="150"/>
      <c r="O106" s="150"/>
      <c r="P106" s="157"/>
    </row>
    <row r="107" spans="1:16" ht="21" customHeight="1" x14ac:dyDescent="0.4">
      <c r="A107" s="85" t="s">
        <v>169</v>
      </c>
      <c r="B107" s="223"/>
      <c r="C107" s="206" t="s">
        <v>2712</v>
      </c>
      <c r="D107" s="207"/>
      <c r="E107" s="207"/>
      <c r="F107" s="151"/>
      <c r="G107" s="150"/>
      <c r="H107" s="150"/>
      <c r="I107" s="157" t="str">
        <f>IF(F96=R5,"-","")</f>
        <v/>
      </c>
      <c r="J107" s="151"/>
      <c r="K107" s="157" t="str">
        <f>IF(F96=R5,"-","")</f>
        <v/>
      </c>
      <c r="L107" s="211"/>
      <c r="M107" s="151"/>
      <c r="N107" s="150"/>
      <c r="O107" s="150"/>
      <c r="P107" s="157" t="str">
        <f>IF(F96=R5,"-","")</f>
        <v/>
      </c>
    </row>
    <row r="108" spans="1:16" ht="21" customHeight="1" x14ac:dyDescent="0.4">
      <c r="A108" s="85" t="s">
        <v>171</v>
      </c>
      <c r="B108" s="223"/>
      <c r="C108" s="206" t="s">
        <v>2713</v>
      </c>
      <c r="D108" s="207"/>
      <c r="E108" s="207"/>
      <c r="F108" s="151"/>
      <c r="G108" s="150"/>
      <c r="H108" s="150"/>
      <c r="I108" s="157" t="str">
        <f>IF(F96=R5,"-","")</f>
        <v/>
      </c>
      <c r="J108" s="151"/>
      <c r="K108" s="157" t="str">
        <f>IF(F96=R5,"-","")</f>
        <v/>
      </c>
      <c r="L108" s="211"/>
      <c r="M108" s="151"/>
      <c r="N108" s="150"/>
      <c r="O108" s="150"/>
      <c r="P108" s="157" t="str">
        <f>IF(F96=R5,"-","")</f>
        <v/>
      </c>
    </row>
    <row r="109" spans="1:16" ht="21" customHeight="1" x14ac:dyDescent="0.4">
      <c r="A109" s="85" t="s">
        <v>172</v>
      </c>
      <c r="B109" s="224"/>
      <c r="C109" s="206" t="s">
        <v>2714</v>
      </c>
      <c r="D109" s="207"/>
      <c r="E109" s="207"/>
      <c r="F109" s="151"/>
      <c r="G109" s="150"/>
      <c r="H109" s="150"/>
      <c r="I109" s="157" t="str">
        <f>IF(F96=R5,"-","")</f>
        <v/>
      </c>
      <c r="J109" s="151"/>
      <c r="K109" s="157" t="str">
        <f>IF(F96=R5,"-","")</f>
        <v/>
      </c>
      <c r="L109" s="211"/>
      <c r="M109" s="151"/>
      <c r="N109" s="150"/>
      <c r="O109" s="150"/>
      <c r="P109" s="157" t="str">
        <f>IF(F96=R5,"-","")</f>
        <v/>
      </c>
    </row>
    <row r="110" spans="1:16" ht="21" customHeight="1" x14ac:dyDescent="0.4">
      <c r="A110" s="85" t="s">
        <v>129</v>
      </c>
      <c r="B110" s="226" t="s">
        <v>75</v>
      </c>
      <c r="C110" s="227"/>
      <c r="D110" s="227"/>
      <c r="E110" s="227"/>
      <c r="F110" s="151">
        <f t="shared" ref="F110:K110" si="9">SUM(F111,F112,F113,F114,F119,F120,F121,F125,F126,F127,F128,F129,F133)</f>
        <v>0</v>
      </c>
      <c r="G110" s="150">
        <f t="shared" si="9"/>
        <v>0</v>
      </c>
      <c r="H110" s="150">
        <f t="shared" si="9"/>
        <v>0</v>
      </c>
      <c r="I110" s="157">
        <f t="shared" si="9"/>
        <v>0</v>
      </c>
      <c r="J110" s="151">
        <f t="shared" si="9"/>
        <v>0</v>
      </c>
      <c r="K110" s="157">
        <f t="shared" si="9"/>
        <v>0</v>
      </c>
      <c r="L110" s="211"/>
      <c r="M110" s="151">
        <f>SUM(M111,M112,M113,M114,M119,M120,M121,M125,M126,M127,M128,M129,M133)</f>
        <v>0</v>
      </c>
      <c r="N110" s="150">
        <f>SUM(N111,N112,N113,N114,N119,N120,N121,N125,N126,N127,N128,N129,N133)</f>
        <v>0</v>
      </c>
      <c r="O110" s="150">
        <f>SUM(O111,O112,O113,O114,O119,O120,O121,O125,O126,O127,O128,O129,O133)</f>
        <v>0</v>
      </c>
      <c r="P110" s="157">
        <f>SUM(P111,P112,P113,P114,P119,P120,P121,P125,P126,P127,P128,P129,P133)</f>
        <v>0</v>
      </c>
    </row>
    <row r="111" spans="1:16" ht="21" customHeight="1" x14ac:dyDescent="0.4">
      <c r="A111" s="85" t="s">
        <v>134</v>
      </c>
      <c r="B111" s="223" t="s">
        <v>156</v>
      </c>
      <c r="C111" s="206" t="s">
        <v>2715</v>
      </c>
      <c r="D111" s="207"/>
      <c r="E111" s="207"/>
      <c r="F111" s="151"/>
      <c r="G111" s="150"/>
      <c r="H111" s="150"/>
      <c r="I111" s="157" t="str">
        <f>IF(F96=R5,"-","")</f>
        <v/>
      </c>
      <c r="J111" s="151"/>
      <c r="K111" s="157" t="str">
        <f>IF(F96=R5,"-","")</f>
        <v/>
      </c>
      <c r="L111" s="211"/>
      <c r="M111" s="151"/>
      <c r="N111" s="150"/>
      <c r="O111" s="150"/>
      <c r="P111" s="157" t="str">
        <f>IF(F96=R5,"-","")</f>
        <v/>
      </c>
    </row>
    <row r="112" spans="1:16" ht="21" customHeight="1" x14ac:dyDescent="0.4">
      <c r="A112" s="85" t="s">
        <v>136</v>
      </c>
      <c r="B112" s="223"/>
      <c r="C112" s="206" t="s">
        <v>2716</v>
      </c>
      <c r="D112" s="207"/>
      <c r="E112" s="207"/>
      <c r="F112" s="151"/>
      <c r="G112" s="150"/>
      <c r="H112" s="150"/>
      <c r="I112" s="157" t="str">
        <f>IF(F96=R5,"-","")</f>
        <v/>
      </c>
      <c r="J112" s="151"/>
      <c r="K112" s="157" t="str">
        <f>IF(F96=R5,"-","")</f>
        <v/>
      </c>
      <c r="L112" s="211"/>
      <c r="M112" s="151"/>
      <c r="N112" s="150"/>
      <c r="O112" s="150"/>
      <c r="P112" s="157" t="str">
        <f>IF(F96=R5,"-","")</f>
        <v/>
      </c>
    </row>
    <row r="113" spans="1:16" ht="21" customHeight="1" x14ac:dyDescent="0.4">
      <c r="A113" s="85" t="s">
        <v>137</v>
      </c>
      <c r="B113" s="223"/>
      <c r="C113" s="206" t="s">
        <v>2717</v>
      </c>
      <c r="D113" s="207"/>
      <c r="E113" s="207"/>
      <c r="F113" s="151"/>
      <c r="G113" s="150"/>
      <c r="H113" s="150"/>
      <c r="I113" s="157" t="str">
        <f>IF(F96=R5,"-","")</f>
        <v/>
      </c>
      <c r="J113" s="151"/>
      <c r="K113" s="157" t="str">
        <f>IF(F96=R5,"-","")</f>
        <v/>
      </c>
      <c r="L113" s="211"/>
      <c r="M113" s="151"/>
      <c r="N113" s="150"/>
      <c r="O113" s="150"/>
      <c r="P113" s="157" t="str">
        <f>IF(F96=R5,"-","")</f>
        <v/>
      </c>
    </row>
    <row r="114" spans="1:16" ht="21" customHeight="1" x14ac:dyDescent="0.4">
      <c r="A114" s="85" t="s">
        <v>138</v>
      </c>
      <c r="B114" s="223"/>
      <c r="C114" s="226" t="s">
        <v>72</v>
      </c>
      <c r="D114" s="227"/>
      <c r="E114" s="227"/>
      <c r="F114" s="151">
        <f>SUM(F115:F118)</f>
        <v>0</v>
      </c>
      <c r="G114" s="150">
        <f t="shared" ref="G114:K114" si="10">SUM(G115:G118)</f>
        <v>0</v>
      </c>
      <c r="H114" s="150">
        <f t="shared" si="10"/>
        <v>0</v>
      </c>
      <c r="I114" s="157">
        <f t="shared" si="10"/>
        <v>0</v>
      </c>
      <c r="J114" s="151">
        <f t="shared" si="10"/>
        <v>0</v>
      </c>
      <c r="K114" s="157">
        <f t="shared" si="10"/>
        <v>0</v>
      </c>
      <c r="L114" s="211"/>
      <c r="M114" s="151">
        <f t="shared" ref="M114:P114" si="11">SUM(M115:M118)</f>
        <v>0</v>
      </c>
      <c r="N114" s="150">
        <f t="shared" si="11"/>
        <v>0</v>
      </c>
      <c r="O114" s="150">
        <f t="shared" si="11"/>
        <v>0</v>
      </c>
      <c r="P114" s="157">
        <f t="shared" si="11"/>
        <v>0</v>
      </c>
    </row>
    <row r="115" spans="1:16" ht="21" customHeight="1" x14ac:dyDescent="0.4">
      <c r="A115" s="85" t="s">
        <v>139</v>
      </c>
      <c r="B115" s="223"/>
      <c r="C115" s="223" t="s">
        <v>154</v>
      </c>
      <c r="D115" s="206" t="s">
        <v>2718</v>
      </c>
      <c r="E115" s="207"/>
      <c r="F115" s="151"/>
      <c r="G115" s="150"/>
      <c r="H115" s="150"/>
      <c r="I115" s="157" t="str">
        <f>IF(F96=R5,"-","")</f>
        <v/>
      </c>
      <c r="J115" s="151"/>
      <c r="K115" s="157" t="str">
        <f>IF(F96=R5,"-","")</f>
        <v/>
      </c>
      <c r="L115" s="211"/>
      <c r="M115" s="151"/>
      <c r="N115" s="150"/>
      <c r="O115" s="150"/>
      <c r="P115" s="157" t="str">
        <f>IF(F96=R5,"-","")</f>
        <v/>
      </c>
    </row>
    <row r="116" spans="1:16" ht="21" customHeight="1" x14ac:dyDescent="0.4">
      <c r="A116" s="85" t="s">
        <v>140</v>
      </c>
      <c r="B116" s="223"/>
      <c r="C116" s="223"/>
      <c r="D116" s="206" t="s">
        <v>2719</v>
      </c>
      <c r="E116" s="207"/>
      <c r="F116" s="151"/>
      <c r="G116" s="150"/>
      <c r="H116" s="150"/>
      <c r="I116" s="157" t="str">
        <f>IF(F96=R5,"-","")</f>
        <v/>
      </c>
      <c r="J116" s="151"/>
      <c r="K116" s="157" t="str">
        <f>IF(F96=R5,"-","")</f>
        <v/>
      </c>
      <c r="L116" s="211"/>
      <c r="M116" s="151"/>
      <c r="N116" s="150"/>
      <c r="O116" s="150"/>
      <c r="P116" s="157" t="str">
        <f>IF(F96=R5,"-","")</f>
        <v/>
      </c>
    </row>
    <row r="117" spans="1:16" ht="21" customHeight="1" x14ac:dyDescent="0.4">
      <c r="A117" s="85" t="s">
        <v>141</v>
      </c>
      <c r="B117" s="223"/>
      <c r="C117" s="223"/>
      <c r="D117" s="225" t="s">
        <v>65</v>
      </c>
      <c r="E117" s="228"/>
      <c r="F117" s="151"/>
      <c r="G117" s="150"/>
      <c r="H117" s="150"/>
      <c r="I117" s="157"/>
      <c r="J117" s="151"/>
      <c r="K117" s="157"/>
      <c r="L117" s="211"/>
      <c r="M117" s="151"/>
      <c r="N117" s="150"/>
      <c r="O117" s="150"/>
      <c r="P117" s="157"/>
    </row>
    <row r="118" spans="1:16" ht="21" customHeight="1" x14ac:dyDescent="0.4">
      <c r="A118" s="85" t="s">
        <v>2547</v>
      </c>
      <c r="B118" s="223"/>
      <c r="C118" s="224"/>
      <c r="D118" s="206" t="s">
        <v>2720</v>
      </c>
      <c r="E118" s="207"/>
      <c r="F118" s="151"/>
      <c r="G118" s="150"/>
      <c r="H118" s="150"/>
      <c r="I118" s="157" t="str">
        <f>IF(F96=R5,"-","")</f>
        <v/>
      </c>
      <c r="J118" s="151"/>
      <c r="K118" s="157" t="str">
        <f>IF(F96=R5,"-","")</f>
        <v/>
      </c>
      <c r="L118" s="211"/>
      <c r="M118" s="151"/>
      <c r="N118" s="150"/>
      <c r="O118" s="150"/>
      <c r="P118" s="157" t="str">
        <f>IF(F96=R5,"-","")</f>
        <v/>
      </c>
    </row>
    <row r="119" spans="1:16" ht="21" customHeight="1" x14ac:dyDescent="0.4">
      <c r="A119" s="85" t="s">
        <v>142</v>
      </c>
      <c r="B119" s="223"/>
      <c r="C119" s="225" t="s">
        <v>66</v>
      </c>
      <c r="D119" s="228"/>
      <c r="E119" s="228"/>
      <c r="F119" s="151"/>
      <c r="G119" s="150"/>
      <c r="H119" s="150"/>
      <c r="I119" s="157"/>
      <c r="J119" s="151"/>
      <c r="K119" s="157"/>
      <c r="L119" s="211"/>
      <c r="M119" s="151"/>
      <c r="N119" s="150"/>
      <c r="O119" s="150"/>
      <c r="P119" s="157"/>
    </row>
    <row r="120" spans="1:16" ht="21" customHeight="1" x14ac:dyDescent="0.4">
      <c r="A120" s="85" t="s">
        <v>143</v>
      </c>
      <c r="B120" s="223"/>
      <c r="C120" s="225" t="s">
        <v>67</v>
      </c>
      <c r="D120" s="228"/>
      <c r="E120" s="228"/>
      <c r="F120" s="151"/>
      <c r="G120" s="150"/>
      <c r="H120" s="150"/>
      <c r="I120" s="157"/>
      <c r="J120" s="151"/>
      <c r="K120" s="157"/>
      <c r="L120" s="211"/>
      <c r="M120" s="151"/>
      <c r="N120" s="150"/>
      <c r="O120" s="150"/>
      <c r="P120" s="157"/>
    </row>
    <row r="121" spans="1:16" ht="21" customHeight="1" x14ac:dyDescent="0.4">
      <c r="A121" s="85" t="s">
        <v>144</v>
      </c>
      <c r="B121" s="223"/>
      <c r="C121" s="226" t="s">
        <v>76</v>
      </c>
      <c r="D121" s="231"/>
      <c r="E121" s="231"/>
      <c r="F121" s="151">
        <f>SUM(F122:F124)</f>
        <v>0</v>
      </c>
      <c r="G121" s="150">
        <f t="shared" ref="G121:K121" si="12">SUM(G122:G124)</f>
        <v>0</v>
      </c>
      <c r="H121" s="150">
        <f t="shared" si="12"/>
        <v>0</v>
      </c>
      <c r="I121" s="157">
        <f t="shared" si="12"/>
        <v>0</v>
      </c>
      <c r="J121" s="151">
        <f t="shared" si="12"/>
        <v>0</v>
      </c>
      <c r="K121" s="157">
        <f t="shared" si="12"/>
        <v>0</v>
      </c>
      <c r="L121" s="211"/>
      <c r="M121" s="151">
        <f t="shared" ref="M121:P121" si="13">SUM(M122:M124)</f>
        <v>0</v>
      </c>
      <c r="N121" s="150">
        <f t="shared" si="13"/>
        <v>0</v>
      </c>
      <c r="O121" s="150">
        <f t="shared" si="13"/>
        <v>0</v>
      </c>
      <c r="P121" s="157">
        <f t="shared" si="13"/>
        <v>0</v>
      </c>
    </row>
    <row r="122" spans="1:16" ht="21" customHeight="1" x14ac:dyDescent="0.4">
      <c r="A122" s="85" t="s">
        <v>145</v>
      </c>
      <c r="B122" s="223"/>
      <c r="C122" s="223" t="s">
        <v>153</v>
      </c>
      <c r="D122" s="206" t="s">
        <v>2721</v>
      </c>
      <c r="E122" s="207"/>
      <c r="F122" s="151"/>
      <c r="G122" s="150"/>
      <c r="H122" s="150"/>
      <c r="I122" s="157" t="str">
        <f>IF(F96=R5,"-","")</f>
        <v/>
      </c>
      <c r="J122" s="151"/>
      <c r="K122" s="157" t="str">
        <f>IF(F96=R5,"-","")</f>
        <v/>
      </c>
      <c r="L122" s="211"/>
      <c r="M122" s="151"/>
      <c r="N122" s="150"/>
      <c r="O122" s="150"/>
      <c r="P122" s="157" t="str">
        <f>IF(F96=R5,"-","")</f>
        <v/>
      </c>
    </row>
    <row r="123" spans="1:16" ht="21" customHeight="1" x14ac:dyDescent="0.4">
      <c r="A123" s="85" t="s">
        <v>146</v>
      </c>
      <c r="B123" s="223"/>
      <c r="C123" s="223"/>
      <c r="D123" s="225" t="s">
        <v>77</v>
      </c>
      <c r="E123" s="228"/>
      <c r="F123" s="151"/>
      <c r="G123" s="150"/>
      <c r="H123" s="150"/>
      <c r="I123" s="157"/>
      <c r="J123" s="151"/>
      <c r="K123" s="157"/>
      <c r="L123" s="211"/>
      <c r="M123" s="151"/>
      <c r="N123" s="150"/>
      <c r="O123" s="150"/>
      <c r="P123" s="157"/>
    </row>
    <row r="124" spans="1:16" ht="21" customHeight="1" x14ac:dyDescent="0.4">
      <c r="A124" s="85" t="s">
        <v>147</v>
      </c>
      <c r="B124" s="223"/>
      <c r="C124" s="224"/>
      <c r="D124" s="225" t="s">
        <v>78</v>
      </c>
      <c r="E124" s="228"/>
      <c r="F124" s="151"/>
      <c r="G124" s="150"/>
      <c r="H124" s="150"/>
      <c r="I124" s="157"/>
      <c r="J124" s="151"/>
      <c r="K124" s="157"/>
      <c r="L124" s="211"/>
      <c r="M124" s="151"/>
      <c r="N124" s="150"/>
      <c r="O124" s="150"/>
      <c r="P124" s="157"/>
    </row>
    <row r="125" spans="1:16" ht="21" customHeight="1" x14ac:dyDescent="0.4">
      <c r="A125" s="85" t="s">
        <v>148</v>
      </c>
      <c r="B125" s="223"/>
      <c r="C125" s="225" t="s">
        <v>74</v>
      </c>
      <c r="D125" s="228"/>
      <c r="E125" s="228"/>
      <c r="F125" s="151"/>
      <c r="G125" s="150"/>
      <c r="H125" s="150"/>
      <c r="I125" s="157"/>
      <c r="J125" s="151"/>
      <c r="K125" s="157"/>
      <c r="L125" s="211"/>
      <c r="M125" s="151"/>
      <c r="N125" s="150"/>
      <c r="O125" s="150"/>
      <c r="P125" s="157"/>
    </row>
    <row r="126" spans="1:16" ht="21" customHeight="1" x14ac:dyDescent="0.4">
      <c r="A126" s="85" t="s">
        <v>149</v>
      </c>
      <c r="B126" s="223"/>
      <c r="C126" s="225" t="s">
        <v>68</v>
      </c>
      <c r="D126" s="228"/>
      <c r="E126" s="228"/>
      <c r="F126" s="151"/>
      <c r="G126" s="150"/>
      <c r="H126" s="150"/>
      <c r="I126" s="157"/>
      <c r="J126" s="151"/>
      <c r="K126" s="157"/>
      <c r="L126" s="211"/>
      <c r="M126" s="151"/>
      <c r="N126" s="150"/>
      <c r="O126" s="150"/>
      <c r="P126" s="157"/>
    </row>
    <row r="127" spans="1:16" ht="21" customHeight="1" x14ac:dyDescent="0.4">
      <c r="A127" s="85" t="s">
        <v>132</v>
      </c>
      <c r="B127" s="223"/>
      <c r="C127" s="225" t="s">
        <v>73</v>
      </c>
      <c r="D127" s="228"/>
      <c r="E127" s="228"/>
      <c r="F127" s="151"/>
      <c r="G127" s="150"/>
      <c r="H127" s="150"/>
      <c r="I127" s="157"/>
      <c r="J127" s="151"/>
      <c r="K127" s="157"/>
      <c r="L127" s="211"/>
      <c r="M127" s="151"/>
      <c r="N127" s="150"/>
      <c r="O127" s="150"/>
      <c r="P127" s="157"/>
    </row>
    <row r="128" spans="1:16" ht="21" customHeight="1" x14ac:dyDescent="0.4">
      <c r="A128" s="85" t="s">
        <v>133</v>
      </c>
      <c r="B128" s="223"/>
      <c r="C128" s="206" t="s">
        <v>2722</v>
      </c>
      <c r="D128" s="207"/>
      <c r="E128" s="207"/>
      <c r="F128" s="151"/>
      <c r="G128" s="150"/>
      <c r="H128" s="150"/>
      <c r="I128" s="157" t="str">
        <f>IF(F96=R5,"-","")</f>
        <v/>
      </c>
      <c r="J128" s="151"/>
      <c r="K128" s="157" t="str">
        <f>IF(F96=R5,"-","")</f>
        <v/>
      </c>
      <c r="L128" s="211"/>
      <c r="M128" s="151"/>
      <c r="N128" s="150"/>
      <c r="O128" s="150"/>
      <c r="P128" s="157" t="str">
        <f>IF(F96=R5,"-","")</f>
        <v/>
      </c>
    </row>
    <row r="129" spans="1:16" ht="21" customHeight="1" x14ac:dyDescent="0.4">
      <c r="A129" s="85" t="s">
        <v>150</v>
      </c>
      <c r="B129" s="223"/>
      <c r="C129" s="226" t="s">
        <v>2697</v>
      </c>
      <c r="D129" s="228"/>
      <c r="E129" s="228"/>
      <c r="F129" s="151">
        <f>SUM(F130:F132)</f>
        <v>0</v>
      </c>
      <c r="G129" s="150">
        <f t="shared" ref="G129:K129" si="14">SUM(G130:G132)</f>
        <v>0</v>
      </c>
      <c r="H129" s="150">
        <f t="shared" si="14"/>
        <v>0</v>
      </c>
      <c r="I129" s="157">
        <f t="shared" si="14"/>
        <v>0</v>
      </c>
      <c r="J129" s="151">
        <f t="shared" si="14"/>
        <v>0</v>
      </c>
      <c r="K129" s="157">
        <f t="shared" si="14"/>
        <v>0</v>
      </c>
      <c r="L129" s="211"/>
      <c r="M129" s="151">
        <f t="shared" ref="M129:P129" si="15">SUM(M130:M132)</f>
        <v>0</v>
      </c>
      <c r="N129" s="150">
        <f t="shared" si="15"/>
        <v>0</v>
      </c>
      <c r="O129" s="150">
        <f t="shared" si="15"/>
        <v>0</v>
      </c>
      <c r="P129" s="157">
        <f t="shared" si="15"/>
        <v>0</v>
      </c>
    </row>
    <row r="130" spans="1:16" ht="21" customHeight="1" x14ac:dyDescent="0.4">
      <c r="A130" s="85" t="s">
        <v>2682</v>
      </c>
      <c r="B130" s="223"/>
      <c r="C130" s="223" t="s">
        <v>2681</v>
      </c>
      <c r="D130" s="229" t="s">
        <v>2724</v>
      </c>
      <c r="E130" s="230"/>
      <c r="F130" s="151"/>
      <c r="G130" s="150"/>
      <c r="H130" s="150"/>
      <c r="I130" s="157"/>
      <c r="J130" s="151"/>
      <c r="K130" s="157"/>
      <c r="L130" s="211"/>
      <c r="M130" s="151"/>
      <c r="N130" s="150"/>
      <c r="O130" s="150"/>
      <c r="P130" s="157"/>
    </row>
    <row r="131" spans="1:16" ht="21" customHeight="1" x14ac:dyDescent="0.4">
      <c r="A131" s="85" t="s">
        <v>2683</v>
      </c>
      <c r="B131" s="223"/>
      <c r="C131" s="223"/>
      <c r="D131" s="191" t="s">
        <v>70</v>
      </c>
      <c r="E131" s="192"/>
      <c r="F131" s="151"/>
      <c r="G131" s="150"/>
      <c r="H131" s="150"/>
      <c r="I131" s="157"/>
      <c r="J131" s="151"/>
      <c r="K131" s="157"/>
      <c r="L131" s="211"/>
      <c r="M131" s="151"/>
      <c r="N131" s="150"/>
      <c r="O131" s="150"/>
      <c r="P131" s="157"/>
    </row>
    <row r="132" spans="1:16" ht="21" customHeight="1" x14ac:dyDescent="0.4">
      <c r="A132" s="85" t="s">
        <v>2684</v>
      </c>
      <c r="B132" s="223"/>
      <c r="C132" s="224"/>
      <c r="D132" s="191" t="s">
        <v>71</v>
      </c>
      <c r="E132" s="192"/>
      <c r="F132" s="151"/>
      <c r="G132" s="150"/>
      <c r="H132" s="150"/>
      <c r="I132" s="157"/>
      <c r="J132" s="151"/>
      <c r="K132" s="157"/>
      <c r="L132" s="211"/>
      <c r="M132" s="151"/>
      <c r="N132" s="150"/>
      <c r="O132" s="150"/>
      <c r="P132" s="157"/>
    </row>
    <row r="133" spans="1:16" ht="21" customHeight="1" thickBot="1" x14ac:dyDescent="0.45">
      <c r="A133" s="85" t="s">
        <v>151</v>
      </c>
      <c r="B133" s="224"/>
      <c r="C133" s="225" t="s">
        <v>69</v>
      </c>
      <c r="D133" s="228"/>
      <c r="E133" s="228"/>
      <c r="F133" s="152"/>
      <c r="G133" s="153"/>
      <c r="H133" s="153"/>
      <c r="I133" s="158"/>
      <c r="J133" s="152"/>
      <c r="K133" s="158"/>
      <c r="L133" s="212"/>
      <c r="M133" s="152"/>
      <c r="N133" s="153"/>
      <c r="O133" s="153"/>
      <c r="P133" s="158"/>
    </row>
    <row r="134" spans="1:16" ht="13.9" customHeight="1" x14ac:dyDescent="0.4">
      <c r="A134" s="156" t="s">
        <v>3066</v>
      </c>
    </row>
    <row r="135" spans="1:16" ht="13.9" customHeight="1" x14ac:dyDescent="0.4">
      <c r="A135" s="156" t="s">
        <v>3003</v>
      </c>
    </row>
    <row r="136" spans="1:16" ht="13.9" customHeight="1" x14ac:dyDescent="0.4">
      <c r="A136" s="156" t="s">
        <v>3004</v>
      </c>
    </row>
    <row r="137" spans="1:16" ht="13.9" customHeight="1" x14ac:dyDescent="0.4">
      <c r="A137" s="156" t="s">
        <v>3053</v>
      </c>
    </row>
    <row r="138" spans="1:16" ht="13.9" customHeight="1" x14ac:dyDescent="0.4">
      <c r="A138" s="156" t="s">
        <v>3054</v>
      </c>
    </row>
    <row r="139" spans="1:16" ht="13.9" customHeight="1" x14ac:dyDescent="0.4">
      <c r="A139" s="156" t="s">
        <v>2919</v>
      </c>
    </row>
    <row r="140" spans="1:16" ht="13.9" customHeight="1" x14ac:dyDescent="0.4">
      <c r="A140" s="156" t="s">
        <v>3060</v>
      </c>
    </row>
    <row r="141" spans="1:16" ht="13.9" customHeight="1" x14ac:dyDescent="0.4">
      <c r="A141" s="156" t="s">
        <v>2918</v>
      </c>
    </row>
    <row r="142" spans="1:16" ht="13.9" customHeight="1" x14ac:dyDescent="0.4">
      <c r="A142" s="156" t="s">
        <v>2938</v>
      </c>
    </row>
    <row r="143" spans="1:16" ht="13.9" customHeight="1" x14ac:dyDescent="0.4">
      <c r="A143" s="156" t="s">
        <v>3071</v>
      </c>
    </row>
    <row r="144" spans="1:16" ht="13.9" customHeight="1" x14ac:dyDescent="0.4">
      <c r="A144" s="156" t="s">
        <v>3059</v>
      </c>
    </row>
    <row r="145" spans="1:2" ht="13.9" customHeight="1" x14ac:dyDescent="0.4">
      <c r="A145" s="156" t="s">
        <v>3068</v>
      </c>
    </row>
    <row r="146" spans="1:2" ht="13.9" customHeight="1" x14ac:dyDescent="0.4">
      <c r="A146" s="156" t="s">
        <v>3067</v>
      </c>
    </row>
    <row r="147" spans="1:2" ht="15" customHeight="1" x14ac:dyDescent="0.4">
      <c r="A147" s="156" t="s">
        <v>3061</v>
      </c>
    </row>
    <row r="148" spans="1:2" ht="15" customHeight="1" x14ac:dyDescent="0.4">
      <c r="A148" s="156" t="s">
        <v>3069</v>
      </c>
      <c r="B148" s="160"/>
    </row>
    <row r="149" spans="1:2" ht="15" customHeight="1" x14ac:dyDescent="0.4">
      <c r="A149" s="156" t="s">
        <v>3070</v>
      </c>
      <c r="B149" s="160"/>
    </row>
    <row r="150" spans="1:2" ht="15" customHeight="1" x14ac:dyDescent="0.4">
      <c r="A150" s="156" t="s">
        <v>3065</v>
      </c>
    </row>
  </sheetData>
  <sheetProtection algorithmName="SHA-512" hashValue="/isV+EpGsbkvy6EIdZzTYtkoWBSwyAQJ/fGmWLrtTeN44n1IXnLOIgURAGs3x7BFRW0iX7hCK2Woxc7XO3hE8Q==" saltValue="ZF26pRjpuDfc96GuwcdUaQ==" spinCount="100000" sheet="1" selectLockedCells="1"/>
  <mergeCells count="86">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B106:B109"/>
    <mergeCell ref="C106:E106"/>
    <mergeCell ref="C107:E107"/>
    <mergeCell ref="B105:E105"/>
    <mergeCell ref="C109:E109"/>
    <mergeCell ref="C108:E108"/>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C90:P90"/>
    <mergeCell ref="M91:N91"/>
    <mergeCell ref="N85:P85"/>
    <mergeCell ref="N86:P86"/>
    <mergeCell ref="N87:P87"/>
    <mergeCell ref="J91:K91"/>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s>
  <phoneticPr fontId="1"/>
  <conditionalFormatting sqref="N5">
    <cfRule type="expression" dxfId="413" priority="1690">
      <formula>AND($N$5="")</formula>
    </cfRule>
  </conditionalFormatting>
  <conditionalFormatting sqref="N6">
    <cfRule type="expression" dxfId="412" priority="1689">
      <formula>AND($N$6="")</formula>
    </cfRule>
  </conditionalFormatting>
  <conditionalFormatting sqref="M7">
    <cfRule type="expression" dxfId="411" priority="1688">
      <formula>AND($M$7="")</formula>
    </cfRule>
  </conditionalFormatting>
  <conditionalFormatting sqref="M8">
    <cfRule type="expression" dxfId="410" priority="1687">
      <formula>AND($M$8="")</formula>
    </cfRule>
  </conditionalFormatting>
  <conditionalFormatting sqref="N7">
    <cfRule type="expression" dxfId="409" priority="1686">
      <formula>AND($N$7="",$M$7&lt;&gt;"２無")</formula>
    </cfRule>
  </conditionalFormatting>
  <conditionalFormatting sqref="N8">
    <cfRule type="expression" dxfId="408" priority="1685">
      <formula>AND($N$8="",$M$8&lt;&gt;"２無")</formula>
    </cfRule>
  </conditionalFormatting>
  <conditionalFormatting sqref="C10">
    <cfRule type="expression" dxfId="407" priority="1684">
      <formula>AND($C$10="")</formula>
    </cfRule>
  </conditionalFormatting>
  <conditionalFormatting sqref="C11">
    <cfRule type="expression" dxfId="406" priority="1683">
      <formula>AND($C$11="")</formula>
    </cfRule>
  </conditionalFormatting>
  <conditionalFormatting sqref="L11">
    <cfRule type="expression" dxfId="405" priority="1682">
      <formula>AND($L$11="")</formula>
    </cfRule>
  </conditionalFormatting>
  <conditionalFormatting sqref="O11">
    <cfRule type="expression" dxfId="404" priority="1681">
      <formula>AND($O$11="")</formula>
    </cfRule>
  </conditionalFormatting>
  <conditionalFormatting sqref="E12">
    <cfRule type="expression" dxfId="403" priority="1680">
      <formula>AND($E$12="")</formula>
    </cfRule>
  </conditionalFormatting>
  <conditionalFormatting sqref="H12">
    <cfRule type="expression" dxfId="402" priority="1679">
      <formula>AND($H$12="")</formula>
    </cfRule>
  </conditionalFormatting>
  <conditionalFormatting sqref="K12">
    <cfRule type="expression" dxfId="401" priority="1678">
      <formula>AND($K$12="")</formula>
    </cfRule>
  </conditionalFormatting>
  <conditionalFormatting sqref="G14">
    <cfRule type="expression" dxfId="400" priority="1676">
      <formula>AND($G$14="")</formula>
    </cfRule>
  </conditionalFormatting>
  <conditionalFormatting sqref="L14">
    <cfRule type="expression" dxfId="399" priority="1675">
      <formula>AND($L$14="")</formula>
    </cfRule>
  </conditionalFormatting>
  <conditionalFormatting sqref="D16">
    <cfRule type="expression" dxfId="398" priority="1674">
      <formula>AND($D$16="")</formula>
    </cfRule>
  </conditionalFormatting>
  <conditionalFormatting sqref="G94">
    <cfRule type="expression" dxfId="397" priority="1625">
      <formula>AND($G$94="")</formula>
    </cfRule>
  </conditionalFormatting>
  <conditionalFormatting sqref="L94">
    <cfRule type="expression" dxfId="396" priority="1624">
      <formula>AND($L$94="")</formula>
    </cfRule>
  </conditionalFormatting>
  <conditionalFormatting sqref="L18">
    <cfRule type="expression" dxfId="395" priority="1769">
      <formula>AND($L$18="")</formula>
    </cfRule>
  </conditionalFormatting>
  <conditionalFormatting sqref="L20">
    <cfRule type="expression" dxfId="394" priority="1771">
      <formula>AND($L$20="")</formula>
    </cfRule>
  </conditionalFormatting>
  <conditionalFormatting sqref="L21">
    <cfRule type="expression" dxfId="393" priority="1773">
      <formula>AND($L$21="")</formula>
    </cfRule>
  </conditionalFormatting>
  <conditionalFormatting sqref="L23">
    <cfRule type="expression" dxfId="392" priority="1777">
      <formula>AND($L$23="")</formula>
    </cfRule>
  </conditionalFormatting>
  <conditionalFormatting sqref="L25">
    <cfRule type="expression" dxfId="391" priority="1779">
      <formula>AND($L$25="")</formula>
    </cfRule>
  </conditionalFormatting>
  <conditionalFormatting sqref="L29">
    <cfRule type="expression" dxfId="390" priority="1785">
      <formula>AND($L$29="")</formula>
    </cfRule>
  </conditionalFormatting>
  <conditionalFormatting sqref="L30">
    <cfRule type="expression" dxfId="389" priority="1787">
      <formula>AND($L$30="")</formula>
    </cfRule>
  </conditionalFormatting>
  <conditionalFormatting sqref="L32">
    <cfRule type="expression" dxfId="388" priority="1789">
      <formula>AND($L$32="")</formula>
    </cfRule>
  </conditionalFormatting>
  <conditionalFormatting sqref="L35">
    <cfRule type="expression" dxfId="387" priority="1795">
      <formula>AND($L$35="")</formula>
    </cfRule>
  </conditionalFormatting>
  <conditionalFormatting sqref="L36">
    <cfRule type="expression" dxfId="386" priority="1797">
      <formula>AND($L$36="")</formula>
    </cfRule>
  </conditionalFormatting>
  <conditionalFormatting sqref="L39">
    <cfRule type="expression" dxfId="385" priority="1799">
      <formula>AND($L$39="")</formula>
    </cfRule>
  </conditionalFormatting>
  <conditionalFormatting sqref="L40">
    <cfRule type="expression" dxfId="384" priority="1801">
      <formula>AND($L$40="")</formula>
    </cfRule>
  </conditionalFormatting>
  <conditionalFormatting sqref="L41">
    <cfRule type="expression" dxfId="383" priority="1803">
      <formula>AND($L$41="")</formula>
    </cfRule>
  </conditionalFormatting>
  <conditionalFormatting sqref="L42">
    <cfRule type="expression" dxfId="382" priority="1805">
      <formula>AND($L$42="")</formula>
    </cfRule>
  </conditionalFormatting>
  <conditionalFormatting sqref="L43">
    <cfRule type="expression" dxfId="381" priority="1807">
      <formula>AND($L$43="")</formula>
    </cfRule>
  </conditionalFormatting>
  <conditionalFormatting sqref="L44">
    <cfRule type="expression" dxfId="380" priority="1809">
      <formula>AND($L$44="")</formula>
    </cfRule>
  </conditionalFormatting>
  <conditionalFormatting sqref="L45">
    <cfRule type="expression" dxfId="379" priority="1811">
      <formula>AND($L$45="")</formula>
    </cfRule>
  </conditionalFormatting>
  <conditionalFormatting sqref="L46">
    <cfRule type="expression" dxfId="378" priority="1813">
      <formula>AND($L$46="")</formula>
    </cfRule>
  </conditionalFormatting>
  <conditionalFormatting sqref="L47">
    <cfRule type="expression" dxfId="377" priority="1815">
      <formula>AND($L$47="")</formula>
    </cfRule>
  </conditionalFormatting>
  <conditionalFormatting sqref="L49">
    <cfRule type="expression" dxfId="376" priority="1817">
      <formula>AND($L$49="")</formula>
    </cfRule>
  </conditionalFormatting>
  <conditionalFormatting sqref="L50">
    <cfRule type="expression" dxfId="375" priority="1819">
      <formula>AND($L$50="")</formula>
    </cfRule>
  </conditionalFormatting>
  <conditionalFormatting sqref="L51">
    <cfRule type="expression" dxfId="374" priority="1821">
      <formula>AND($L$51="")</formula>
    </cfRule>
  </conditionalFormatting>
  <conditionalFormatting sqref="L53">
    <cfRule type="expression" dxfId="373" priority="1823">
      <formula>AND($L$53="")</formula>
    </cfRule>
  </conditionalFormatting>
  <conditionalFormatting sqref="L55">
    <cfRule type="expression" dxfId="372" priority="1825">
      <formula>AND($L$55="")</formula>
    </cfRule>
  </conditionalFormatting>
  <conditionalFormatting sqref="L57">
    <cfRule type="expression" dxfId="371" priority="1827">
      <formula>AND($L$57="")</formula>
    </cfRule>
  </conditionalFormatting>
  <conditionalFormatting sqref="L60">
    <cfRule type="expression" dxfId="370" priority="1829">
      <formula>AND($L$60="")</formula>
    </cfRule>
  </conditionalFormatting>
  <conditionalFormatting sqref="L61">
    <cfRule type="expression" dxfId="369" priority="1831">
      <formula>AND($L$61="")</formula>
    </cfRule>
  </conditionalFormatting>
  <conditionalFormatting sqref="L62">
    <cfRule type="expression" dxfId="368" priority="1833">
      <formula>AND($L$62="")</formula>
    </cfRule>
  </conditionalFormatting>
  <conditionalFormatting sqref="L63">
    <cfRule type="expression" dxfId="367" priority="1835">
      <formula>AND($L$63="")</formula>
    </cfRule>
  </conditionalFormatting>
  <conditionalFormatting sqref="L64">
    <cfRule type="expression" dxfId="366" priority="1837">
      <formula>AND($L$64="")</formula>
    </cfRule>
  </conditionalFormatting>
  <conditionalFormatting sqref="L65">
    <cfRule type="expression" dxfId="365" priority="1839">
      <formula>AND($L$65="")</formula>
    </cfRule>
  </conditionalFormatting>
  <conditionalFormatting sqref="L69">
    <cfRule type="expression" dxfId="364" priority="1841">
      <formula>AND($L$69="")</formula>
    </cfRule>
  </conditionalFormatting>
  <conditionalFormatting sqref="L70">
    <cfRule type="expression" dxfId="363" priority="1843">
      <formula>AND($L$70="")</formula>
    </cfRule>
  </conditionalFormatting>
  <conditionalFormatting sqref="L71">
    <cfRule type="expression" dxfId="362" priority="1845">
      <formula>AND($L$71="")</formula>
    </cfRule>
  </conditionalFormatting>
  <conditionalFormatting sqref="L72">
    <cfRule type="expression" dxfId="361" priority="1847">
      <formula>AND($L$72="")</formula>
    </cfRule>
  </conditionalFormatting>
  <conditionalFormatting sqref="L75">
    <cfRule type="expression" dxfId="360" priority="1849">
      <formula>AND($L$75="")</formula>
    </cfRule>
  </conditionalFormatting>
  <conditionalFormatting sqref="L38">
    <cfRule type="expression" dxfId="359" priority="2043">
      <formula>AND($D$16&lt;&gt;$T$6,$L$38="")</formula>
    </cfRule>
    <cfRule type="expression" dxfId="358" priority="2078">
      <formula>AND($D$16=$T$6,$L$38&lt;&gt;0)</formula>
    </cfRule>
    <cfRule type="expression" dxfId="357" priority="2079">
      <formula>AND($D$16=$T$6,$L$38=0)</formula>
    </cfRule>
  </conditionalFormatting>
  <conditionalFormatting sqref="L34">
    <cfRule type="expression" dxfId="356" priority="1791">
      <formula>AND($L$34="")</formula>
    </cfRule>
    <cfRule type="expression" dxfId="355" priority="1792">
      <formula>AND($L$34="")</formula>
    </cfRule>
  </conditionalFormatting>
  <conditionalFormatting sqref="L48">
    <cfRule type="expression" dxfId="354" priority="2054">
      <formula>AND($D$16&lt;&gt;$T$6,$L$48="")</formula>
    </cfRule>
    <cfRule type="expression" dxfId="353" priority="2055">
      <formula>AND($D$16=$T$6,$L$48=0)</formula>
    </cfRule>
    <cfRule type="expression" dxfId="352" priority="2056">
      <formula>AND($D$16=$T$6,$L$48&lt;&gt;0)</formula>
    </cfRule>
  </conditionalFormatting>
  <conditionalFormatting sqref="L52">
    <cfRule type="expression" dxfId="351" priority="2060">
      <formula>AND($D$16&lt;&gt;$T$6,$L$52="")</formula>
    </cfRule>
    <cfRule type="expression" dxfId="350" priority="2061">
      <formula>AND($D$16=$T$6,$L$52&lt;&gt;0)</formula>
    </cfRule>
    <cfRule type="expression" dxfId="349" priority="2062">
      <formula>AND($D$16=$T$6,$L$52=0)</formula>
    </cfRule>
  </conditionalFormatting>
  <conditionalFormatting sqref="L54">
    <cfRule type="expression" dxfId="348" priority="2066">
      <formula>AND($D$16&lt;&gt;$T$6,$L$54="")</formula>
    </cfRule>
    <cfRule type="expression" dxfId="347" priority="2067">
      <formula>AND($D$16=$T$6,$L$54&lt;&gt;0)</formula>
    </cfRule>
    <cfRule type="expression" dxfId="346" priority="2068">
      <formula>AND($D$16=$T$6,$L$54=0)</formula>
    </cfRule>
  </conditionalFormatting>
  <conditionalFormatting sqref="L56">
    <cfRule type="expression" dxfId="345" priority="2072">
      <formula>AND($D$16&lt;&gt;$T$6,$L$56="")</formula>
    </cfRule>
    <cfRule type="expression" dxfId="344" priority="2073">
      <formula>AND($D$16=$T$6,$L$56&lt;&gt;0)</formula>
    </cfRule>
    <cfRule type="expression" dxfId="343" priority="2074">
      <formula>AND($D$16=$T$6,$L$56=0)</formula>
    </cfRule>
  </conditionalFormatting>
  <conditionalFormatting sqref="O12">
    <cfRule type="expression" dxfId="342" priority="1297">
      <formula>AND($O$12="")</formula>
    </cfRule>
  </conditionalFormatting>
  <conditionalFormatting sqref="L19">
    <cfRule type="expression" dxfId="341" priority="977">
      <formula>AND($L$19="")</formula>
    </cfRule>
  </conditionalFormatting>
  <conditionalFormatting sqref="L24">
    <cfRule type="expression" dxfId="340" priority="976">
      <formula>AND($L$24="")</formula>
    </cfRule>
  </conditionalFormatting>
  <conditionalFormatting sqref="L26">
    <cfRule type="expression" dxfId="339" priority="971">
      <formula>AND($L$26="")</formula>
    </cfRule>
  </conditionalFormatting>
  <conditionalFormatting sqref="A1:J1">
    <cfRule type="expression" dxfId="338" priority="970">
      <formula>AND(A1="未記載セルチェック：【未記載セル（色付）が残っています。】")</formula>
    </cfRule>
  </conditionalFormatting>
  <conditionalFormatting sqref="K1:P1">
    <cfRule type="expression" dxfId="337" priority="969">
      <formula>AND(K1="内訳数値チェック：【内訳より小さい又は不一致の科目あり】")</formula>
    </cfRule>
  </conditionalFormatting>
  <conditionalFormatting sqref="M32">
    <cfRule type="expression" dxfId="336" priority="968">
      <formula>AND($M$32="←内訳と不一致")</formula>
    </cfRule>
  </conditionalFormatting>
  <conditionalFormatting sqref="M45">
    <cfRule type="expression" dxfId="335" priority="967">
      <formula>AND($M$45="←内訳より小さい")</formula>
    </cfRule>
  </conditionalFormatting>
  <conditionalFormatting sqref="M47">
    <cfRule type="expression" dxfId="334" priority="966">
      <formula>AND($M$47="←内訳より小さい")</formula>
    </cfRule>
  </conditionalFormatting>
  <conditionalFormatting sqref="M53">
    <cfRule type="expression" dxfId="333" priority="965">
      <formula>AND($M$53="←内訳より小さい")</formula>
    </cfRule>
  </conditionalFormatting>
  <conditionalFormatting sqref="M60">
    <cfRule type="expression" dxfId="332" priority="964">
      <formula>AND($M$60="←内訳より小さい")</formula>
    </cfRule>
  </conditionalFormatting>
  <conditionalFormatting sqref="M64">
    <cfRule type="expression" dxfId="331" priority="963">
      <formula>AND($M$64="←内訳より小さい")</formula>
    </cfRule>
  </conditionalFormatting>
  <conditionalFormatting sqref="M69">
    <cfRule type="expression" dxfId="330" priority="962">
      <formula>AND($M$69="←内訳より小さい")</formula>
    </cfRule>
  </conditionalFormatting>
  <conditionalFormatting sqref="F96">
    <cfRule type="expression" dxfId="329" priority="32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40" xr:uid="{373667C8-03B5-432A-BFE5-524271301903}">
      <formula1>AND(INT($L$40)=$L$40)</formula1>
    </dataValidation>
    <dataValidation type="custom" imeMode="halfAlpha" operator="notEqual" showInputMessage="1" showErrorMessage="1" error="整数を記載ください。" sqref="L39" xr:uid="{F4F08196-A9AF-41C9-B98C-524F93BE64CF}">
      <formula1>AND(INT($L$39)=$L$39)</formula1>
    </dataValidation>
    <dataValidation type="custom" imeMode="halfAlpha" operator="notEqual" showInputMessage="1" showErrorMessage="1" error="整数を記載ください。" sqref="L72" xr:uid="{1354CE71-65FF-41B2-B3FB-80986481B4CA}">
      <formula1>AND(INT($L$72)=$L$72)</formula1>
    </dataValidation>
    <dataValidation type="custom" imeMode="halfAlpha" operator="notEqual" showInputMessage="1" showErrorMessage="1" error="整数を記載ください。" sqref="L57" xr:uid="{A16AB8C1-66AA-43C8-9A72-0B3D0D46D876}">
      <formula1>IF(ISNUMBER($L$57)=TRUE,AND(INT($L$57)=$L$57),OR($L$57="-"))</formula1>
    </dataValidation>
    <dataValidation type="custom" imeMode="halfAlpha" operator="notEqual" showInputMessage="1" showErrorMessage="1" error="整数を記載ください。" sqref="L56" xr:uid="{009DCCC6-614F-49C6-855D-BB340E65633F}">
      <formula1>IF(ISNUMBER($L$56)=TRUE,AND(INT($L$56)=$L$56))</formula1>
    </dataValidation>
    <dataValidation type="custom" imeMode="halfAlpha" operator="notEqual" showInputMessage="1" showErrorMessage="1" error="整数を記載ください。" sqref="L44" xr:uid="{52C1CED2-65E2-4DD2-8256-86D253D2C19D}">
      <formula1>AND(INT($L$44)=$L$44)</formula1>
    </dataValidation>
    <dataValidation type="custom" imeMode="halfAlpha" operator="notEqual" showInputMessage="1" showErrorMessage="1" error="整数を記載ください。" sqref="L43" xr:uid="{3028A859-A4DB-4501-BC3A-A722A604E998}">
      <formula1>AND(INT($L$43)=$L$43)</formula1>
    </dataValidation>
    <dataValidation type="custom" imeMode="halfAlpha" operator="notEqual" showInputMessage="1" showErrorMessage="1" error="整数を記載ください。" sqref="L42" xr:uid="{9AA367ED-88D5-44FB-AE04-05F0979B8BBF}">
      <formula1>AND(INT($L$42)=$L$42)</formula1>
    </dataValidation>
    <dataValidation type="custom" imeMode="halfAlpha" operator="notEqual" showInputMessage="1" showErrorMessage="1" error="整数を記載ください。" sqref="L41" xr:uid="{DE67C66F-D468-4DDA-88C6-EBA9E352CC8F}">
      <formula1>AND(INT($L$41)=$L$41)</formula1>
    </dataValidation>
    <dataValidation type="custom" imeMode="halfAlpha" operator="notEqual" showInputMessage="1" showErrorMessage="1" error="整数を記載ください。" sqref="L35" xr:uid="{5289E7E9-0F8B-498F-BA5B-A56C45FE5E71}">
      <formula1>AND(INT($L$35)=$L$35)</formula1>
    </dataValidation>
    <dataValidation type="custom" imeMode="halfAlpha" operator="notEqual" showInputMessage="1" showErrorMessage="1" error="整数を記載ください。" sqref="L34" xr:uid="{562071F4-E889-4057-B71D-A468D2A2B1AE}">
      <formula1>AND(INT($L$34)=$L$34)</formula1>
    </dataValidation>
    <dataValidation type="whole" imeMode="halfAlpha" operator="notEqual" showInputMessage="1" showErrorMessage="1" error="整数を記載ください。" sqref="L32" xr:uid="{0D7DE0BD-0D3B-496F-B86C-2C36990D2483}">
      <formula1>AND(INT($L$32)=$L$32)</formula1>
    </dataValidation>
    <dataValidation type="custom" imeMode="halfAlpha" operator="notEqual" showInputMessage="1" showErrorMessage="1" error="整数を記載ください。" sqref="L23" xr:uid="{0018EAEC-14B6-4566-A566-150E8029A909}">
      <formula1>AND(INT($L$23)=$L$23)</formula1>
    </dataValidation>
    <dataValidation type="custom" imeMode="halfAlpha" operator="notEqual" showInputMessage="1" showErrorMessage="1" error="整数を記載ください。" sqref="L18:M18" xr:uid="{AA50C7E6-BCA3-4658-B6B2-B7F3625C7415}">
      <formula1>AND(INT($L$18)=$L$18)</formula1>
    </dataValidation>
    <dataValidation type="custom" imeMode="halfAlpha" operator="notEqual" showInputMessage="1" showErrorMessage="1" error="整数を記載ください。" prompt="”臨時収益”を超えないよう記載ください。" sqref="L71" xr:uid="{22299756-1EE0-47CC-B021-A58EE551851D}">
      <formula1>AND(INT($L$71)=$L$71)</formula1>
    </dataValidation>
    <dataValidation type="custom" imeMode="halfAlpha" operator="notEqual" showInputMessage="1" showErrorMessage="1" error="整数を記載ください。" prompt="”臨時収益”を超えないよう記載ください。" sqref="L70" xr:uid="{B9CC82E6-BCAB-42A6-9408-9AF9B8829444}">
      <formula1>AND(INT($L$70)=$L$70)</formula1>
    </dataValidation>
    <dataValidation type="custom" imeMode="halfAlpha" operator="notEqual" showInputMessage="1" showErrorMessage="1" error="整数を記載ください。" sqref="L69" xr:uid="{B7DC0E66-A370-4ACA-BBC1-B281BC1C4E32}">
      <formula1>AND(INT($L$69)=$L$69)</formula1>
    </dataValidation>
    <dataValidation type="custom" imeMode="halfAlpha" operator="notEqual" showInputMessage="1" showErrorMessage="1" error="整数を記載ください。”支払利息”以上を記載ください。" sqref="L64" xr:uid="{C0FA45D1-E1CD-4C3E-A09F-A1DFB2F7B177}">
      <formula1>AND(INT($L$64)=$L$64)</formula1>
    </dataValidation>
    <dataValidation type="custom" imeMode="halfAlpha" operator="notEqual" showInputMessage="1" showErrorMessage="1" error="整数を記載ください。" prompt="”医業外収益”を超えないよう記載ください。" sqref="L63" xr:uid="{FF3BFA2B-D9EC-4306-9289-BA690A7688A1}">
      <formula1>AND(INT($L$63)=$L$63)</formula1>
    </dataValidation>
    <dataValidation type="custom" imeMode="halfAlpha" operator="notEqual" showInputMessage="1" showErrorMessage="1" error="整数を記載ください。" prompt="”医業外収益”を超えないよう記載ください。" sqref="L62" xr:uid="{1B33311C-8981-4B20-A65C-AA1ACF128509}">
      <formula1>AND(INT($L$62)=$L$62)</formula1>
    </dataValidation>
    <dataValidation type="custom" imeMode="halfAlpha" operator="notEqual" showInputMessage="1" showErrorMessage="1" error="整数を記載ください。" prompt="”医業外収益”を超えないよう記載ください。" sqref="L61" xr:uid="{391D4582-865E-40E9-B91D-724D652E063C}">
      <formula1>IF(ISNUMBER($L$61)=TRUE,AND(INT($L$61)=$L$61),OR($L$61="*",$L$61="＊"))</formula1>
    </dataValidation>
    <dataValidation type="custom" imeMode="halfAlpha" operator="notEqual" showInputMessage="1" showErrorMessage="1" error="整数を記載ください。" sqref="L60" xr:uid="{8AE39DD4-56C8-40D9-B55C-D2533214D61E}">
      <formula1>AND(INT($L$60)=$L$60)</formula1>
    </dataValidation>
    <dataValidation type="custom" imeMode="halfAlpha" operator="notEqual" showInputMessage="1" showErrorMessage="1" error="整数を記載ください。" sqref="L30" xr:uid="{F98A8D6F-3FBD-43CC-B665-76678DBDAFD4}">
      <formula1>AND(INT($L$30)=$L$30)</formula1>
    </dataValidation>
    <dataValidation type="custom" imeMode="halfAlpha" operator="notEqual" allowBlank="1" showInputMessage="1" showErrorMessage="1" error="整数を記載ください。" sqref="L29" xr:uid="{8BAD3715-E42F-47DD-B8CE-FDF9A5BAAFBE}">
      <formula1>IF(ISNUMBER($L$29)=TRUE,AND(INT($L$29)=$L$29),OR($L$29="*",$L$29="＊"))</formula1>
    </dataValidation>
    <dataValidation type="custom" imeMode="halfAlpha" operator="notEqual" showInputMessage="1" showErrorMessage="1" error="整数を記載ください。" sqref="L53" xr:uid="{982ACB64-6EA8-4695-96BA-283FBA222D8B}">
      <formula1>AND(INT($L$53)=$L$53)</formula1>
    </dataValidation>
    <dataValidation type="custom" imeMode="halfAlpha" operator="notEqual" showInputMessage="1" showErrorMessage="1" error="整数を記載ください。" sqref="L51" xr:uid="{14013965-2516-4AD1-B957-065D035F3F59}">
      <formula1>AND(INT($L$51)=$L$51)</formula1>
    </dataValidation>
    <dataValidation type="custom" imeMode="halfAlpha" operator="notEqual" showInputMessage="1" showErrorMessage="1" error="整数を記載ください。" prompt="”医業外費用”を超えないよう記載ください。" sqref="L65" xr:uid="{24B0FD01-0A4B-46D0-A6A3-7E9D5899E131}">
      <formula1>IF(ISNUMBER($L$65)=TRUE,AND(INT($L$65)=$L$65),OR($L$65="*",$L$65="＊"))</formula1>
    </dataValidation>
    <dataValidation type="custom" imeMode="halfAlpha" operator="notEqual" showInputMessage="1" showErrorMessage="1" error="整数を記載ください。" prompt="”経費”を超えないよう記載ください。" sqref="L55" xr:uid="{B5BF90CE-4AD7-4298-923B-A838FD26DA84}">
      <formula1>AND(INT($L$55)=$L$55)</formula1>
    </dataValidation>
    <dataValidation type="custom" imeMode="halfAlpha" operator="notEqual" showInputMessage="1" showErrorMessage="1" error="整数を記載ください。" prompt="”設備関係費”を超えないよう記載ください。" sqref="L50" xr:uid="{E334A19D-B7D6-4D88-8780-7AA8B85482A9}">
      <formula1>AND(INT($L$50)=$L$50)</formula1>
    </dataValidation>
    <dataValidation type="custom" imeMode="halfAlpha" operator="notEqual" showInputMessage="1" showErrorMessage="1" error="整数を記載ください。" prompt="”設備関係費”を超えないよう記載ください。" sqref="L49" xr:uid="{6C97E9A0-42A2-45CB-9EF9-B0AAF4B99045}">
      <formula1>AND(INT($L$49)=$L$49)</formula1>
    </dataValidation>
    <dataValidation type="custom" imeMode="halfAlpha" operator="notEqual" showInputMessage="1" showErrorMessage="1" error="整数を記載ください。" sqref="L47" xr:uid="{D8683027-F7C1-4F25-9423-7E1501E5C3D3}">
      <formula1>AND(INT($L$47)=$L$47,$L$47&gt;=$L$48)</formula1>
    </dataValidation>
    <dataValidation type="custom" imeMode="halfAlpha" operator="notEqual" showInputMessage="1" showErrorMessage="1" error="整数を記載ください。" sqref="L45" xr:uid="{AD9CF069-7975-4592-8B3F-0CDAD07E6BFA}">
      <formula1>AND(INT($L$45)=$L$45)</formula1>
    </dataValidation>
    <dataValidation type="custom" imeMode="halfAlpha" operator="notEqual" showInputMessage="1" showErrorMessage="1" error="整数を記載ください。" prompt="”委託費”を先に記載ください。”委託費”を超えないよう記載ください。" sqref="L46" xr:uid="{1667DEA4-4E40-4D30-BF67-CEB11100BCBA}">
      <formula1>AND(INT($L$46)=$L$46)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968BA35-2C29-45F7-ADB6-A5ABD04B3923}">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8E99B1EE-5D37-4B28-ABCE-A9D742BFB872}">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88A5736-4807-4006-83CF-B1B756A5FEE6}">
      <formula1>IF(ISNUMBER($L$48)=TRUE,AND(INT($L$48)=$L$48,$L$47&gt;=$L$48))</formula1>
    </dataValidation>
    <dataValidation type="custom" imeMode="halfAlpha" operator="notEqual" showInputMessage="1" showErrorMessage="1" error="整数を記載ください。”給与費”を超えないよう記載ください。" prompt="&quot;役員報酬&quot;等を先に記載ください。”給与費”を超えないよう記載ください。" sqref="L38" xr:uid="{C08102AD-778E-48CE-956F-5803FC215036}">
      <formula1>IF(ISNUMBER($L$38)=TRUE,AND(INT($L$38)=$L$38,$L$37&gt;=$L$38))</formula1>
    </dataValidation>
    <dataValidation type="custom" imeMode="halfAlpha" operator="notEqual" showInputMessage="1" showErrorMessage="1" error="整数を記載ください。" sqref="L75" xr:uid="{0092DD5C-8A76-4C1C-8A60-22F7A2EF175E}">
      <formula1>IF(ISNUMBER($L$75)=TRUE,AND(INT($L$75)=$L$75),OR($L$75="*",$L$75="＊"))</formula1>
    </dataValidation>
    <dataValidation type="custom" imeMode="halfAlpha" operator="notEqual" showInputMessage="1" showErrorMessage="1" error="整数を記載ください。" sqref="L36" xr:uid="{6A28D059-DB50-472B-8648-8620984C926D}">
      <formula1>IF(ISNUMBER($L$36)=TRUE,INT($L$36)=$L$36,OR($L$36="-",L$36="－",$L$36="―"))</formula1>
    </dataValidation>
    <dataValidation imeMode="halfAlpha" operator="notEqual" showInputMessage="1" showErrorMessage="1" sqref="M23 M20:M21 M25:M26"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4E168E5A-804B-408D-B0DF-35501CCB58C1}">
      <formula1>IF(ISNUMBER($L$21)=TRUE,AND(INT($L$21)=$L$21),OR($L$21="*",$L$21="＊"))</formula1>
    </dataValidation>
    <dataValidation type="custom" imeMode="halfAlpha" operator="notEqual" showInputMessage="1" showErrorMessage="1" error="整数を記載ください。" sqref="L20" xr:uid="{C43CE7BA-503B-4D15-AA30-61F6E0C7FD32}">
      <formula1>IF(ISNUMBER($L$20)=TRUE,AND(INT($L$20)=$L$20),OR($L$20="*",$L$20="＊"))</formula1>
    </dataValidation>
    <dataValidation type="custom" imeMode="halfAlpha" operator="notEqual" showInputMessage="1" showErrorMessage="1" error="整数を記載ください。" sqref="L26" xr:uid="{B7B32294-27ED-47B3-80FE-BD8AEDAB2C3F}">
      <formula1>IF(ISNUMBER($L$26)=TRUE,AND(INT($L$26)=$L$26),OR($L$26="*",$L$26="＊"))</formula1>
    </dataValidation>
    <dataValidation type="custom" imeMode="halfAlpha" operator="notEqual" showInputMessage="1" showErrorMessage="1" error="整数を記載ください。" sqref="L25" xr:uid="{27EEED74-5063-417D-925E-C3DA48CF7286}">
      <formula1>IF(ISNUMBER($L$25)=TRUE,AND(INT($L$25)=$L$25),OR($L$25="*",$L$25="＊"))</formula1>
    </dataValidation>
    <dataValidation type="custom" imeMode="halfAlpha" operator="notEqual" showInputMessage="1" showErrorMessage="1" error="整数を記載ください。" sqref="L19" xr:uid="{AD28DAF2-D955-41F2-9B40-18814944519C}">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E0767518-7B16-433A-9B0F-A7873646BB0C}">
      <formula1>IF(ISNUMBER($L$76)=TRUE,AND(INT($L$76)=$L$76),OR($L$76="*",$L$76="＊",$L$76="-"))</formula1>
    </dataValidation>
    <dataValidation type="custom" showInputMessage="1" showErrorMessage="1" error="自然数を記載ください。”その他の医療技術者等”を超えないよう記載ください。" sqref="N126" xr:uid="{D479E577-AA88-4508-AEAB-490FF0BD7AE9}">
      <formula1>IF(ISNUMBER($N$126)=TRUE,AND(INT($N$126)=$N$126,$N$110&gt;=$N$126,$N$126&gt;=0),OR($N$126="*",$N$126="＊"))</formula1>
    </dataValidation>
    <dataValidation type="custom" showInputMessage="1" showErrorMessage="1" error="自然数を記載ください。”その他の医療技術者等”を超えないよう記載ください。" sqref="N119" xr:uid="{79F1A2F0-3A3E-4E20-BE28-DD962693C39B}">
      <formula1>IF(ISNUMBER($N$119)=TRUE,AND(INT($N$119)=$N$119,$N$110&gt;=$N$119,$N$119&gt;=0),OR($N$119="*",$N$119="＊"))</formula1>
    </dataValidation>
    <dataValidation type="custom" showInputMessage="1" showErrorMessage="1" error="自然数を記載ください。”リハビリスタッフ”を超えないよう記載ください。" sqref="N118" xr:uid="{962D1E92-6BC5-492A-885F-B2FD3DD0ADBA}">
      <formula1>IF(ISNUMBER($N$118)=TRUE,AND(INT($N$118)=$N$118,$N$114&gt;=$N$118,$N$118&gt;=0),OR($N$118="*",$N$118="＊"))</formula1>
    </dataValidation>
    <dataValidation type="custom" showInputMessage="1" showErrorMessage="1" error="自然数を記載ください。”リハビリスタッフ”を超えないよう記載ください。" sqref="N117" xr:uid="{4B6E261C-F3E6-4F39-AFD0-44BBADDF8908}">
      <formula1>IF(ISNUMBER($N$117)=TRUE,AND(INT($N$117)=$N$117,$N$114&gt;=$N$117,$N$117&gt;=0),OR($N$117="*",$N$117="＊"))</formula1>
    </dataValidation>
    <dataValidation type="custom" showInputMessage="1" showErrorMessage="1" error="自然数を記載ください。”リハビリスタッフ”を超えないよう記載ください。" sqref="N116" xr:uid="{B6839BB4-3DA8-4FA1-B8CB-A6CC95117441}">
      <formula1>IF(ISNUMBER($N$116)=TRUE,AND(INT($N$116)=$N$116,$N$114&gt;=$N$116,$N$116&gt;=0),OR($N$116="*",$N$116="＊"))</formula1>
    </dataValidation>
    <dataValidation type="custom" showInputMessage="1" showErrorMessage="1" error="自然数を記載ください。”リハビリスタッフ”を超えないよう記載ください。" sqref="N115" xr:uid="{4ACFE39B-E1B6-4C87-B0C8-A7FE5A9F861D}">
      <formula1>IF(ISNUMBER($N$115)=TRUE,AND(INT($N$115)=$N$115,$N$114&gt;=$N$115,$N$115&gt;=0),OR($N$115="*",$N$115="＊"))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FB018842-3645-41F9-AB12-4578D725A654}">
      <formula1>IF(ISNUMBER($N$114)=TRUE,AND(INT($N$114)=$N$114,$N$114&gt;=SUM($N$115:$N$118),$N$114&gt;=0),OR($N$114="*",$N$114="＊"))</formula1>
    </dataValidation>
    <dataValidation type="custom" showInputMessage="1" showErrorMessage="1" error="自然数を記載ください。”その他の医療技術者等”を超えないよう記載ください。" sqref="N112" xr:uid="{2514F2D0-137B-4DBA-BF01-6337BD6FA20D}">
      <formula1>IF(ISNUMBER($N$112)=TRUE,AND(INT($N$112)=$N$112,$N$110&gt;=$N$112,$N$112&gt;=0),OR($N$112="*",$N$112="＊"))</formula1>
    </dataValidation>
    <dataValidation type="custom" showInputMessage="1" showErrorMessage="1" error="自然数を記載ください。”その他の医療技術者等”を超えないよう記載ください。" sqref="N111" xr:uid="{99A0A47E-77CB-4551-A7F9-C6113EF44D0A}">
      <formula1>IF(ISNUMBER($N$111)=TRUE,AND(INT($N$111)=$N$111,$N$110&gt;=$N$111,$N$111&gt;=0),OR($N$111="*",$N$111="＊"))</formula1>
    </dataValidation>
    <dataValidation type="custom" imeMode="halfAlpha" operator="notEqual" showInputMessage="1" showErrorMessage="1" error="自然数を記載ください。" sqref="N104" xr:uid="{01043833-C973-4F38-B976-83C70747B1A1}">
      <formula1>IF(ISNUMBER($N$104)=TRUE,AND(INT($N$104)=$N$104,$N$104&gt;=0),OR($N$104="*",$N$104="＊"))</formula1>
    </dataValidation>
    <dataValidation type="custom" imeMode="halfAlpha" operator="greaterThanOrEqual" showInputMessage="1" showErrorMessage="1" error="0以上で小数第一位まで記載ください。”その他の医療技術者等”を超えないよう記載ください。" sqref="P133" xr:uid="{51EA675C-9281-4E3E-A626-AC693FFBE520}">
      <formula1>IF(ISNUMBER($P$133)=TRUE,AND($P$133*10=INT($P$133*10),$P$110&gt;=$P$133,$P$133&gt;=0),OR($P$133="*",$P$133="＊"))</formula1>
    </dataValidation>
    <dataValidation type="custom" imeMode="halfAlpha" operator="greaterThanOrEqual" showInputMessage="1" showErrorMessage="1" error="0以上で小数第一位まで記載ください。”その他の医療技術者等”を超えないよう記載ください。" sqref="P132" xr:uid="{CD7EC125-8131-4C11-A06A-120343CDC0A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1" xr:uid="{7B3C2E19-FBDD-46A6-8F8F-4DFE6FC4F9C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0" xr:uid="{3526C4AB-F54E-4706-953D-BA419BB53289}">
      <formula1>IF(ISNUMBER($P$130)=TRUE,AND($P$130*10=INT($P$130*10),$P$129&gt;=$P$130,$P$130&gt;=0),OR($P$130="*",$P$130="＊"))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60F5568-4C8E-4A8B-AF7C-1B5F17C59939}">
      <formula1>IF(ISNUMBER($P$129)=TRUE,AND($P$129*10=INT($P$129*10),$P$129&gt;=SUM($P$130:$P$132),$P$129&gt;=0),OR($P$129="*",$P$129="＊"))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28" xr:uid="{61628786-D936-49A1-8D6F-F630A813C565}">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27" xr:uid="{1CD19196-7C92-4592-9B6F-763E34A199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6" xr:uid="{7C948A47-3A6A-4B3A-BAE2-1DF3326559C2}">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5" xr:uid="{C8BC68E2-6108-4501-A182-D73B69D9382A}">
      <formula1>IF(ISNUMBER($P$125)=TRUE,AND($P$125*10=INT($P$125*10),$P$110&gt;=$P$125,$P$125&gt;=0),OR($P$125="*",$P$125="＊"))</formula1>
    </dataValidation>
    <dataValidation type="custom" imeMode="halfAlpha" operator="greaterThanOrEqual" showInputMessage="1" showErrorMessage="1" error="0以上で小数第一位まで記載ください。”栄養士等”を超えないよう記載ください。" sqref="P124" xr:uid="{6161A22F-E150-4365-BD94-073482B55572}">
      <formula1>IF(ISNUMBER($P$124)=TRUE,AND($P$124*10=INT($P$124*10),$P$121&gt;=$P$124,$P$124&gt;=0),OR($P$124="*",$P$124="＊"))</formula1>
    </dataValidation>
    <dataValidation type="custom" imeMode="halfAlpha" operator="greaterThanOrEqual" showInputMessage="1" showErrorMessage="1" error="0以上で小数第一位まで記載ください。”栄養士等”を超えないよう記載ください。" sqref="P123" xr:uid="{0F1E1F80-233F-48F1-BA75-560B561C58C1}">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2" xr:uid="{3C82B29F-2F6F-43BF-9C72-630EE461CC60}">
      <formula1>IF(ISNUMBER($P$122)=TRUE,AND($P$122*10=INT($P$122*10),$P$121&gt;=$P$122,$P$122&gt;=0),OR($P$122="*",$P$122="＊",$P$122="-"))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48FBE8E3-68E5-4064-B062-265B4643AD6B}">
      <formula1>IF(ISNUMBER($P$121)=TRUE,AND($P$121*10=INT($P$121*10),$P$121&gt;=SUM($P$122:$P$124),$P$121&gt;=0),OR($P$121="*",$P$121="＊"))</formula1>
    </dataValidation>
    <dataValidation type="custom" imeMode="halfAlpha" operator="greaterThanOrEqual" showInputMessage="1" showErrorMessage="1" error="0以上で小数第一位まで記載ください。”その他の医療技術者等”を超えないよう記載ください。" sqref="P120" xr:uid="{885D86CF-2E89-4FFE-8A20-AF782DFBB4ED}">
      <formula1>IF(ISNUMBER($P$120)=TRUE,AND($P$120*10=INT($P$120*10),$P$110&gt;=$P$120,$P$120&gt;=0),OR($P$120="*",$P$120="＊"))</formula1>
    </dataValidation>
    <dataValidation type="custom" imeMode="halfAlpha" operator="greaterThanOrEqual" showInputMessage="1" showErrorMessage="1" error="0以上で小数第一位まで記載ください。”その他の医療技術者等”を超えないよう記載ください。" sqref="P119" xr:uid="{A655B814-8E63-4616-9407-E42F3FF6A105}">
      <formula1>IF(ISNUMBER($P$119)=TRUE,AND($P$119*10=INT($P$119*10),$P$110&gt;=$P$119,$P$119&gt;=0),OR($P$119="*",$P$119="＊"))</formula1>
    </dataValidation>
    <dataValidation type="custom" imeMode="halfAlpha" operator="greaterThanOrEqual" showInputMessage="1" showErrorMessage="1" error="0以上で小数第一位まで記載ください。”リハビリスタッフ”を超えないよう記載ください。" sqref="P118" xr:uid="{DEB12BDD-4C23-4D8A-B1D8-848C13EE9A41}">
      <formula1>IF(ISNUMBER($P$118)=TRUE,AND($P$118*10=INT($P$118*10),$P$114&gt;=$P$118,$P$118&gt;=0),OR($P$118="*",$P$118="＊",$P$118="-"))</formula1>
    </dataValidation>
    <dataValidation type="custom" imeMode="halfAlpha" operator="greaterThanOrEqual" showInputMessage="1" showErrorMessage="1" error="0以上で小数第一位まで記載ください。”リハビリスタッフ”を超えないよう記載ください。" sqref="P117" xr:uid="{A82FCB5B-9D51-43B6-B6B0-3C4CAC04C66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6" xr:uid="{7A2946B0-F9C5-4666-8F3D-B6B4EC240B2B}">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5" xr:uid="{F81564D1-033B-4D6D-AE27-62C3352629E6}">
      <formula1>IF(ISNUMBER($P$115)=TRUE,AND($P$115*10=INT($P$115*10),$P$114&gt;=$P$115,$P$115&gt;=0),OR($P$115="*",$P$115="＊",$P$115="-"))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DFE7D8F2-1815-4947-9B69-E4C9EBA1A938}">
      <formula1>IF(ISNUMBER($P$114)=TRUE,AND($P$114*10=INT($P$114*10),$P$114&gt;=SUM($P$115:$P$118),$P$114&gt;=0),OR($P$114="*",$P$114="＊"))</formula1>
    </dataValidation>
    <dataValidation type="custom" imeMode="halfAlpha" operator="greaterThanOrEqual" showInputMessage="1" showErrorMessage="1" error="0以上で小数第一位まで記載ください。”その他の医療技術者等”を超えないよう記載ください。" sqref="P113" xr:uid="{63645FF0-0C48-4775-8827-9AD0F12CC004}">
      <formula1>IF(ISNUMBER($P$113)=TRUE,AND($P$113*10=INT($P$113*10),$P$110&gt;=$P$113,$P$113&gt;=0),OR($P$113="*",$P$113="＊",$P$113="-"))</formula1>
    </dataValidation>
    <dataValidation type="custom" imeMode="halfAlpha" operator="greaterThanOrEqual" showInputMessage="1" showErrorMessage="1" error="0以上で小数第一位まで記載ください。”その他の医療技術者等”を超えないよう記載ください。" sqref="P112" xr:uid="{700A67B1-ADD0-4516-BED7-F271836A0289}">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1" xr:uid="{2DB1A4CF-FDF2-4BDA-9324-5A5CE5615473}">
      <formula1>IF(ISNUMBER($P$111)=TRUE,AND($P$111*10=INT($P$111*10),$P$110&gt;=$P$111,$P$111&gt;=0),OR($P$111="*",$P$111="＊",$P$111="-"))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837EA2F2-E16E-4C36-B07A-6CC60F54A762}">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看護職員”を超えないよう記載ください。" sqref="P109" xr:uid="{EABA3858-4537-45CC-8020-CCF3D0B38912}">
      <formula1>IF(ISNUMBER($P$109)=TRUE,AND($P$109*10=INT($P$109*10),$P$105&gt;=$P$109,$P$109&gt;=0),OR($P$109="*",$P$109="＊",$P$109="-"))</formula1>
    </dataValidation>
    <dataValidation type="custom" imeMode="halfAlpha" operator="greaterThanOrEqual" showInputMessage="1" showErrorMessage="1" error="0以上で小数第一位まで記載ください。”看護職員”を超えないよう記載ください。" sqref="P108" xr:uid="{9BDF6D00-2B98-4006-B515-F7DCFB1F579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7" xr:uid="{D96216A4-7800-4A05-AD26-49499DABE91A}">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6" xr:uid="{81CB52DC-6193-44E4-8AC3-D427F9D353FF}">
      <formula1>IF(ISNUMBER($P$106)=TRUE,AND($P$106*10=INT($P$106*10),$P$105&gt;=$P$106,$P$106&gt;=0),OR($P$106="*",$P$106="＊"))</formula1>
    </dataValidation>
    <dataValidation type="custom" imeMode="halfAlpha" operator="greaterThanOrEqual" showInputMessage="1" showErrorMessage="1" error="0以上で小数第一位まで記載ください。" sqref="P104" xr:uid="{2269FC98-2CEF-48A1-ADE8-75E0BF51D13B}">
      <formula1>IF(ISNUMBER($P$104)=TRUE,AND($P$104*10=INT($P$104*10),$P$104&gt;=0),OR($P$104="*",$P$104="＊",$P$104="-"))</formula1>
    </dataValidation>
    <dataValidation type="custom" showInputMessage="1" showErrorMessage="1" error="自然数を記載ください。”その他の医療技術者等”を超えないよう記載ください。" sqref="O133" xr:uid="{CAE09DE9-2C46-47E8-85DD-E408B996CE1F}">
      <formula1>IF(ISNUMBER($O$133)=TRUE,AND(INT($O$133)=$O$133,$O$110&gt;=$O$133,$O$133&gt;=0),OR($O$133="*",$O$133="＊"))</formula1>
    </dataValidation>
    <dataValidation type="custom" showInputMessage="1" showErrorMessage="1" error="自然数を記載ください。”その他の医療技術者等”を超えないよう記載ください。" sqref="O132" xr:uid="{2398D08C-7AD6-498E-B56D-2D813A2AF997}">
      <formula1>IF(ISNUMBER($O$132)=TRUE,AND(INT($O$132)=$O$132,$O$129&gt;=$O$132,$O$132&gt;=0),OR($O$132="*",$O$132="＊"))</formula1>
    </dataValidation>
    <dataValidation type="custom" showInputMessage="1" showErrorMessage="1" error="自然数を記載ください。”その他の医療技術者等”を超えないよう記載ください。" sqref="O131" xr:uid="{B270D8EB-5861-4280-A305-E8C6B73C49F6}">
      <formula1>IF(ISNUMBER($O$131)=TRUE,AND(INT($O$131)=$O$131,$O$129&gt;=$O$131,$O$131&gt;=0),OR($O$131="*",$O$131="＊"))</formula1>
    </dataValidation>
    <dataValidation type="custom" showInputMessage="1" showErrorMessage="1" error="自然数を記載ください。”その他の医療技術者等”を超えないよう記載ください。" sqref="O130" xr:uid="{675D9E2E-0EBA-4C50-8C9D-40E064A7653D}">
      <formula1>IF(ISNUMBER($O$130)=TRUE,AND(INT($O$130)=$O$130,$O$129&gt;=$O$130,$O$130&gt;=0),OR($O$130="*",$O$130="＊"))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F48F93-B1FF-466F-AAA0-166B8600DA36}">
      <formula1>IF(ISNUMBER($O$129)=TRUE,AND(INT($O$129)=$O$129,$O$129&gt;=SUM($O$130:$O$132),$O$129&gt;=0),OR($O$129="*",$O$129="＊"))</formula1>
    </dataValidation>
    <dataValidation type="custom" showInputMessage="1" showErrorMessage="1" error="自然数を記載ください。”その他の医療技術者等”を超えないよう記載ください。" sqref="O128" xr:uid="{6CA7001E-9E55-42E0-B772-DBF419F04A83}">
      <formula1>IF(ISNUMBER($O$128)=TRUE,AND(INT($O$128)=$O$128,$O$110&gt;=$O$128,$O$128&gt;=0),OR($O$128="*",$O$128="＊"))</formula1>
    </dataValidation>
    <dataValidation type="custom" showInputMessage="1" showErrorMessage="1" error="自然数を記載ください。”その他の医療技術者等”を超えないよう記載ください。" sqref="O127" xr:uid="{878E62B3-BFBA-4119-A3AF-EE64023D7D26}">
      <formula1>IF(ISNUMBER($O$127)=TRUE,AND(INT($O$127)=$O$127,$O$110&gt;=$O$127,$O$127&gt;=0),OR($O$127="*",$O$127="＊"))</formula1>
    </dataValidation>
    <dataValidation type="custom" showInputMessage="1" showErrorMessage="1" error="自然数を記載ください。”その他の医療技術者等”を超えないよう記載ください。" sqref="O126" xr:uid="{2C07AFF2-9C2B-4FD2-880E-386B127AD7B6}">
      <formula1>IF(ISNUMBER($O$126)=TRUE,AND(INT($O$126)=$O$126,$O$110&gt;=$O$126,$O$126&gt;=0),OR($O$126="*",$O$126="＊"))</formula1>
    </dataValidation>
    <dataValidation type="custom" showInputMessage="1" showErrorMessage="1" error="自然数を記載ください。”その他の医療技術者等”を超えないよう記載ください。" sqref="O125" xr:uid="{647C3890-CF15-40C5-B2F3-63B09DB8E529}">
      <formula1>IF(ISNUMBER($O$125)=TRUE,AND(INT($O$125)=$O$125,$O$110&gt;=$O$125,$O$125&gt;=0),OR($O$125="*",$O$125="＊"))</formula1>
    </dataValidation>
    <dataValidation type="custom" showInputMessage="1" showErrorMessage="1" error="自然数を記載ください。”栄養士等”を超えないよう記載ください。" sqref="O124" xr:uid="{A4C6EA4C-25D9-48B0-9E65-6CB98C1A8317}">
      <formula1>IF(ISNUMBER($O$124)=TRUE,AND(INT($O$124)=$O$124,$O$121&gt;=$O$124,$O$124&gt;=0),OR($O$124="*",$O$124="＊"))</formula1>
    </dataValidation>
    <dataValidation type="custom" showInputMessage="1" showErrorMessage="1" error="自然数を記載ください。”栄養士等”を超えないよう記載ください。" sqref="O123" xr:uid="{9163A9CC-E3FB-4B34-94DC-1C56C20C1205}">
      <formula1>IF(ISNUMBER($O$123)=TRUE,AND(INT($O$123)=$O$123,$O$121&gt;=$O$123,$O$123&gt;=0),OR($O$123="*",$O$123="＊"))</formula1>
    </dataValidation>
    <dataValidation type="custom" showInputMessage="1" showErrorMessage="1" error="自然数を記載ください。”栄養士等”を超えないよう記載ください。" sqref="O122" xr:uid="{46F0651C-5298-40CD-9336-7C30DFF5B931}">
      <formula1>IF(ISNUMBER($O$122)=TRUE,AND(INT($O$122)=$O$122,$O$121&gt;=$O$122,$O$122&gt;=0),OR($O$122="*",$O$122="＊"))</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6934ECF2-2335-476D-84D1-C8CF3BA4890F}">
      <formula1>IF(ISNUMBER($O$121)=TRUE,AND(INT($O$121)=$O$121,$O$121&gt;=SUM($O$122:$O$124),$O$121&gt;=0),OR($O$121="*",$O$121="＊"))</formula1>
    </dataValidation>
    <dataValidation type="custom" showInputMessage="1" showErrorMessage="1" error="自然数を記載ください。”その他の医療技術者等”を超えないよう記載ください。" sqref="O120" xr:uid="{276022F3-C9E3-40A7-927D-7009233A720C}">
      <formula1>IF(ISNUMBER($O$120)=TRUE,AND(INT($O$120)=$O$120,$O$110&gt;=$O$120,$O$120&gt;=0),OR($O$120="*",$O$120="＊"))</formula1>
    </dataValidation>
    <dataValidation type="custom" showInputMessage="1" showErrorMessage="1" error="自然数を記載ください。”その他の医療技術者等”を超えないよう記載ください。" sqref="O119" xr:uid="{65E05745-AE18-4056-98E7-519B742B9100}">
      <formula1>IF(ISNUMBER($O$119)=TRUE,AND(INT($O$119)=$O$119,$O$110&gt;=$O$119,$O$119&gt;=0),OR($O$119="*",$O$119="＊"))</formula1>
    </dataValidation>
    <dataValidation type="custom" showInputMessage="1" showErrorMessage="1" error="自然数を記載ください。”リハビリスタッフ”を超えないよう記載ください。" sqref="O118" xr:uid="{D28C7650-FB38-46B6-9339-9BFEF0EC7685}">
      <formula1>IF(ISNUMBER($O$118)=TRUE,AND(INT($O$118)=$O$118,$O$114&gt;=$O$118,$O$118&gt;=0),OR($O$118="*",$O$118="＊"))</formula1>
    </dataValidation>
    <dataValidation type="custom" showInputMessage="1" showErrorMessage="1" error="自然数を記載ください。”リハビリスタッフ”を超えないよう記載ください。" sqref="O116" xr:uid="{E38C6839-278F-473D-B3E7-0865A1DC8B08}">
      <formula1>IF(ISNUMBER($O$116)=TRUE,AND(INT($O$116)=$O$116,$O$114&gt;=$O$116,$O$116&gt;=0),OR($O$116="*",$O$116="＊"))</formula1>
    </dataValidation>
    <dataValidation type="custom" showInputMessage="1" showErrorMessage="1" error="自然数を記載ください。”リハビリスタッフ”を超えないよう記載ください。" sqref="O115" xr:uid="{149970E4-2541-4EB8-95EC-66A2B3125456}">
      <formula1>IF(ISNUMBER($O$115)=TRUE,AND(INT($O$115)=$O$115,$O$114&gt;=$O$115,$O$115&gt;=0),OR($O$115="*",$O$115="＊"))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D3D325B-53B7-4A76-BA4C-786AA1B38BFE}">
      <formula1>IF(ISNUMBER($O$114)=TRUE,AND(INT($O$114)=$O$114,$O$114&gt;=SUM($O$115:$O$118),$O$114&gt;=0),OR($O$114="*",$O$114="＊"))</formula1>
    </dataValidation>
    <dataValidation type="custom" showInputMessage="1" showErrorMessage="1" error="自然数を記載ください。”その他の医療技術者等”を超えないよう記載ください。" sqref="O113" xr:uid="{0F1CD027-AFBF-4E38-8FB5-9D5AD57BD88D}">
      <formula1>IF(ISNUMBER($O$113)=TRUE,AND(INT($O$113)=$O$113,$O$110&gt;=$O$113,$O$113&gt;=0),OR($O$113="*",$O$113="＊"))</formula1>
    </dataValidation>
    <dataValidation type="custom" showInputMessage="1" showErrorMessage="1" error="自然数を記載ください。”その他の医療技術者等”を超えないよう記載ください。" sqref="O112" xr:uid="{1E819201-2989-451E-A4AF-8DDECC9B8DD7}">
      <formula1>IF(ISNUMBER($O$112)=TRUE,AND(INT($O$112)=$O$112,$O$110&gt;=$O$112,$O$112&gt;=0),OR($O$112="*",$O$112="＊"))</formula1>
    </dataValidation>
    <dataValidation type="custom" showInputMessage="1" showErrorMessage="1" error="自然数を記載ください。”その他の医療技術者等”を超えないよう記載ください。" sqref="O111" xr:uid="{587BB2F6-05C5-4A45-87BF-F6560AD4EDAF}">
      <formula1>IF(ISNUMBER($O$111)=TRUE,AND(INT($O$111)=$O$111,$O$110&gt;=$O$111,$O$111&gt;=0),OR($O$111="*",$O$111="＊"))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63FC857-2976-4E66-84A7-90D97B46EE67}">
      <formula1>IF(ISNUMBER($O$110)=TRUE,AND(INT($O$110)=$O$110,$O$110&gt;=SUM(O111,O112,O113,O114,O119,O120,O121,O125,O126,O127,O128,O129,O133),$O$110&gt;=0),OR($O$110="*",$O$110="＊"))</formula1>
    </dataValidation>
    <dataValidation type="custom" imeMode="halfAlpha" operator="notEqual" showInputMessage="1" showErrorMessage="1" error="自然数を記載ください。”看護職員”を超えないよう記載ください。" sqref="O109" xr:uid="{788C824D-D5F3-4249-AB2A-9985FC546100}">
      <formula1>IF(ISNUMBER($O$109)=TRUE,AND(INT($O$109)=$O$109,$O$105&gt;=$O$109,$O$109&gt;=0),OR($O$109="*",$O$109="＊"))</formula1>
    </dataValidation>
    <dataValidation type="custom" imeMode="halfAlpha" operator="notEqual" showInputMessage="1" showErrorMessage="1" error="自然数を記載ください。”看護職員”を超えないよう記載ください。" sqref="O108" xr:uid="{274EDF47-CF1F-4FD9-A4A3-596AB849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7" xr:uid="{7AFD6CB8-DAFB-41D0-AB52-083C800D34B6}">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6" xr:uid="{F368934F-DA51-4536-A8A8-169C9251CF71}">
      <formula1>IF(ISNUMBER($O$106)=TRUE,AND(INT($O$106)=$O$106,$O$105&gt;=$O$106,$O$106&gt;=0),OR($O$106="*",$O$106="＊"))</formula1>
    </dataValidation>
    <dataValidation type="custom" showInputMessage="1" showErrorMessage="1" error="自然数を記載ください。”その他の医療技術者等”を超えないよう記載ください。" sqref="N133" xr:uid="{C4944990-8FFB-4BE9-ACFB-788A31270E07}">
      <formula1>IF(ISNUMBER($N$133)=TRUE,AND(INT($N$133)=$N$133,$N$110&gt;=$N$133,$N$133&gt;=0),OR($N$133="*",$N$133="＊"))</formula1>
    </dataValidation>
    <dataValidation type="custom" showInputMessage="1" showErrorMessage="1" error="自然数を記載ください。”その他の医療技術者等”を超えないよう記載ください。" sqref="N132" xr:uid="{85692D8A-910F-4C52-BEFF-A34CADED7787}">
      <formula1>IF(ISNUMBER($N$132)=TRUE,AND(INT($N$132)=$N$132,$N$129&gt;=$N$132,$N$132&gt;=0),OR($N$132="*",$N$132="＊"))</formula1>
    </dataValidation>
    <dataValidation type="custom" showInputMessage="1" showErrorMessage="1" error="自然数を記載ください。”その他の医療技術者等”を超えないよう記載ください。" sqref="N131" xr:uid="{2C42E24C-B7F0-4515-8ECE-155F68F253B3}">
      <formula1>IF(ISNUMBER($N$131)=TRUE,AND(INT($N$131)=$N$131,$N$129&gt;=$N$131,$N$131&gt;=0),OR($N$131="*",$N$131="＊"))</formula1>
    </dataValidation>
    <dataValidation type="custom" showInputMessage="1" showErrorMessage="1" error="自然数を記載ください。”その他の医療技術者等”を超えないよう記載ください。" sqref="N130" xr:uid="{1C3CCBCF-E699-4092-BF56-AC8C71C01CB5}">
      <formula1>IF(ISNUMBER($N$130)=TRUE,AND(INT($N$130)=$N$130,$N$129&gt;=$N$130,$N$130&gt;=0),OR($N$130="*",$N$130="＊"))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7D1EDE64-C04D-4157-9FE1-1BB0D6A931C5}">
      <formula1>IF(ISNUMBER($N$129)=TRUE,AND(INT($N$129)=$N$129,$N$129&gt;=SUM($N$130:$N$132),$N$129&gt;=0),OR($N$129="*",$N$129="＊"))</formula1>
    </dataValidation>
    <dataValidation type="custom" showInputMessage="1" showErrorMessage="1" error="自然数を記載ください。”その他の医療技術者等”を超えないよう記載ください。" sqref="N128" xr:uid="{49F2A57F-A4DC-4F1E-9F62-E74A532168F2}">
      <formula1>IF(ISNUMBER($N$128)=TRUE,AND(INT($N$128)=$N$128,$N$110&gt;=$N$128,$N$128&gt;=0),OR($N$128="*",$N$128="＊"))</formula1>
    </dataValidation>
    <dataValidation type="custom" showInputMessage="1" showErrorMessage="1" error="自然数を記載ください。”その他の医療技術者等”を超えないよう記載ください。" sqref="N127" xr:uid="{83F54C41-5670-4CD7-A715-4B649BE08837}">
      <formula1>IF(ISNUMBER($N$127)=TRUE,AND(INT($N$127)=$N$127,$N$110&gt;=$N$127,$N$127&gt;=0),OR($N$127="*",$N$127="＊"))</formula1>
    </dataValidation>
    <dataValidation type="custom" showInputMessage="1" showErrorMessage="1" error="自然数を記載ください。&quot;その他の医療技術者等”を超えないよう記載ください。" sqref="N126" xr:uid="{163537DF-17D1-454A-B6D3-B6CB30F8AEC9}">
      <formula1>IF(ISNUMBER($N$126)=TRUE,AND(INT($N$126)=$N$126,$N$110&gt;=$N$126,$N$126&gt;=0),OR($N$126="*",$N$126="＊"))</formula1>
    </dataValidation>
    <dataValidation type="custom" showInputMessage="1" showErrorMessage="1" error="自然数を記載ください。”その他の医療技術者等”を超えないよう記載ください。" sqref="N125" xr:uid="{FFF099E8-59A0-44B8-A5D0-2F63E083D4DE}">
      <formula1>IF(ISNUMBER($N$125)=TRUE,AND(INT($N$125)=$N$125,$N$110&gt;=$N$125,$N$125&gt;=0),OR($N$125="*",$N$125="＊"))</formula1>
    </dataValidation>
    <dataValidation type="custom" showInputMessage="1" showErrorMessage="1" error="自然数を記載ください。”栄養士等”を超えないよう記載ください。" sqref="N124" xr:uid="{0EA8317E-D843-4297-BF35-4CAC7D81C221}">
      <formula1>IF(ISNUMBER($N$124)=TRUE,AND(INT($N$124)=$N$124,$N$121&gt;=$N$124,$N$124&gt;=0),OR($N$124="*",$N$124="＊"))</formula1>
    </dataValidation>
    <dataValidation type="custom" showInputMessage="1" showErrorMessage="1" error="自然数を記載ください。”栄養士等”を超えないよう記載ください。" sqref="N123" xr:uid="{6492A90B-C128-4EBB-89FA-09BA8487F026}">
      <formula1>IF(ISNUMBER($N$123)=TRUE,AND(INT($N$123)=$N$123,$N$121&gt;=$N$123,$N$123&gt;=0),OR($N$123="*",$N$123="＊"))</formula1>
    </dataValidation>
    <dataValidation type="custom" showInputMessage="1" showErrorMessage="1" error="自然数を記載ください。”栄養士等”を超えないよう記載ください。" sqref="N122" xr:uid="{5DCBAB76-D160-4AA6-910C-0CED334EC684}">
      <formula1>IF(ISNUMBER($N$122)=TRUE,AND(INT($N$122)=$N$122,$N$121&gt;=$N$122,$N$122&gt;=0),OR($N$122="*",$N$122="＊"))</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33AA16FC-9481-4B45-9A9B-ABCAF0F100DB}">
      <formula1>IF(ISNUMBER($N$121)=TRUE,AND(INT($N$121)=$N$121,$N$121&gt;=SUM($N$122:$N$124),$N$121&gt;=0),OR($N$121="*",$N$121="＊"))</formula1>
    </dataValidation>
    <dataValidation type="custom" showInputMessage="1" showErrorMessage="1" error="自然数を記載ください。”その他の医療技術者等”を超えないよう記載ください。" sqref="N120" xr:uid="{5D9A51C1-EE3D-4509-8855-F71333B9E0C2}">
      <formula1>IF(ISNUMBER($N$120)=TRUE,AND(INT($N$120)=$N$120,$N$110&gt;=$N$120,$N$120&gt;=0),OR($N$120="*",$N$120="＊"))</formula1>
    </dataValidation>
    <dataValidation type="custom" showInputMessage="1" showErrorMessage="1" error="自然数を記載ください。”リハビリスタッフ”を超えないよう記載ください。" sqref="O117" xr:uid="{F2CFFDDE-680F-4502-8D58-CAFE84E6D1C5}">
      <formula1>IF(ISNUMBER($O$117)=TRUE,AND(INT($O$117)=$O$117,$O$114&gt;=$O$117,$O$117&gt;=0),OR($O$117="*",$O$117="＊"))</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AC6F682-413B-4493-9729-B2A290054612}">
      <formula1>IF(ISNUMBER($N$110)=TRUE,AND(INT($N$110)=$N$110,$N$110&gt;=SUM(N111,N112,N113,N114,N119,N120,N121,N125,N126,N127,N128,N129,N133),$N$110&gt;=0),OR($N$110="*",$N$110="＊"))</formula1>
    </dataValidation>
    <dataValidation type="custom" imeMode="halfAlpha" operator="notEqual" showInputMessage="1" showErrorMessage="1" error="自然数を記載ください。”看護職員”を超えないよう記載ください。" sqref="N109" xr:uid="{752957A1-68EB-4567-874F-E7A57195A931}">
      <formula1>IF(ISNUMBER($N$109)=TRUE,AND(INT($N$109)=$N$109,$N$105&gt;=$N$109,$N$109&gt;=0),OR($N$109="*",$N$109="＊"))</formula1>
    </dataValidation>
    <dataValidation type="custom" imeMode="halfAlpha" operator="notEqual" showInputMessage="1" showErrorMessage="1" error="自然数を記載ください。”看護職員”を超えないよう記載ください。" sqref="N108" xr:uid="{F12A6559-198F-4747-BB43-A6730AFCDC5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7" xr:uid="{4271CC5E-C7E2-4F20-9826-E394334D7134}">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6" xr:uid="{5092BA3A-44E4-498B-9AE9-7702445B81E3}">
      <formula1>IF(ISNUMBER($N$106)=TRUE,AND(INT($N$106)=$N$106,$N$105&gt;=$N$106,$N$106&gt;=0),OR($N$106="*",$N$106="＊"))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45A47DA-C6D4-4EBF-8A9E-968F4C3B7839}">
      <formula1>IF(ISNUMBER($N$105)=TRUE,AND(INT($N$105)=$N$105,$N$105&gt;=SUM($N$106:$N$109),$N$105&gt;=0),OR($N$105="*",$N$105="＊"))</formula1>
    </dataValidation>
    <dataValidation type="custom" imeMode="halfAlpha" operator="notEqual" showInputMessage="1" showErrorMessage="1" error="自然数を記載ください。" sqref="N103" xr:uid="{21A2731F-8F4B-4072-9B18-65C24A1E65A1}">
      <formula1>IF(ISNUMBER($N$103)=TRUE,AND(INT($N$103)=$N$103,$N$103&gt;=0),OR($N$103="*",$N$103="＊"))</formula1>
    </dataValidation>
    <dataValidation type="custom" imeMode="halfAlpha" operator="notEqual" showInputMessage="1" showErrorMessage="1" error="自然数を記載ください。" sqref="N102" xr:uid="{4DF85668-780A-4718-9D61-800C4E106BA2}">
      <formula1>IF(ISNUMBER($N$102)=TRUE,AND(INT($N$102)=$N$102,$N$102&gt;=0),OR($N$102="*",$N$102="＊"))</formula1>
    </dataValidation>
    <dataValidation type="custom" showInputMessage="1" showErrorMessage="1" error="自然数を記載ください。”その他の医療技術者等”を超えないよう記載ください。" sqref="M133" xr:uid="{7CB89A73-53C3-4144-8CE5-7C0EC8F3D952}">
      <formula1>IF(ISNUMBER($M$133)=TRUE,AND(INT($M$133)=$M$133,$M$110&gt;=$M$133,$M$133&gt;=0),OR($M$133="*",$M$133="＊"))</formula1>
    </dataValidation>
    <dataValidation type="custom" showInputMessage="1" showErrorMessage="1" error="自然数を記載ください。”その他の医療技術者等”を超えないよう記載ください。" sqref="M132" xr:uid="{AB729763-C203-4C56-8A0F-19F0271F0F2F}">
      <formula1>IF(ISNUMBER($M$132)=TRUE,AND(INT($M$132)=$M$132,$M$129&gt;=$M$132,$M$132&gt;=0),OR($M$132="*",$M$132="＊"))</formula1>
    </dataValidation>
    <dataValidation type="custom" showInputMessage="1" showErrorMessage="1" error="自然数を記載ください。”その他の医療技術者等”を超えないよう記載ください。" sqref="M131" xr:uid="{64A5D18C-A004-446A-AF95-F24A063D85E4}">
      <formula1>IF(ISNUMBER($M$131)=TRUE,AND(INT($M$131)=$M$131,$M$129&gt;=$M$131,$M$131&gt;=0),OR($M$131="*",$M$131="＊"))</formula1>
    </dataValidation>
    <dataValidation type="custom" showInputMessage="1" showErrorMessage="1" error="自然数を記載ください。”その他の医療技術者等”を超えないよう記載ください。" sqref="M130" xr:uid="{C3A668CD-3609-49EE-B68F-524A4FE7017F}">
      <formula1>IF(ISNUMBER($M$130)=TRUE,AND(INT($M$130)=$M$130,$M$129&gt;=$M$130,$M$130&gt;=0),OR($M$130="*",$M$130="＊"))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7066E38F-686F-4765-9073-38A64886ED4E}">
      <formula1>IF(ISNUMBER($M$129)=TRUE,AND(INT($M$129)=$M$129,$M$129&gt;=SUM($M$130:$M$132),$M$129&gt;=0),OR($M$129="*",$M$129="＊"))</formula1>
    </dataValidation>
    <dataValidation type="custom" showInputMessage="1" showErrorMessage="1" error="自然数を記載ください。”その他の医療技術者等”を超えないよう記載ください。" sqref="M128" xr:uid="{0CD01A88-2D41-44B8-875B-C42FD4CE0547}">
      <formula1>IF(ISNUMBER($M$128)=TRUE,AND(INT($M$128)=$M$128,$M$110&gt;=$M$128,$M$128&gt;=0),OR($M$128="*",$M$128="＊"))</formula1>
    </dataValidation>
    <dataValidation type="custom" showInputMessage="1" showErrorMessage="1" error="自然数を記載ください。”その他の医療技術者等”を超えないよう記載ください。" sqref="M127" xr:uid="{F5D9F851-D411-45C1-9833-259755E13F88}">
      <formula1>IF(ISNUMBER($M$127)=TRUE,AND(INT($M$127)=$M$127,$M$110&gt;=$M$127,$M$127&gt;=0),OR($M$127="*",$M$127="＊"))</formula1>
    </dataValidation>
    <dataValidation type="custom" showInputMessage="1" showErrorMessage="1" error="自然数を記載ください。&quot;その他の医療技術者等”を超えないよう記載ください。" sqref="M126" xr:uid="{38A06C08-2592-4B2E-B42D-FAAD660A4380}">
      <formula1>IF(ISNUMBER($M$126)=TRUE,AND(INT($M$126)=$M$126,$M$110&gt;=$M$126,$M$126&gt;=0),OR($M$126="*",$M$126="＊"))</formula1>
    </dataValidation>
    <dataValidation type="custom" showInputMessage="1" showErrorMessage="1" error="自然数を記載ください。”その他の医療技術者等”を超えないよう記載ください。" sqref="M125" xr:uid="{E41E1947-B363-43A4-825E-17DBCA86F48F}">
      <formula1>IF(ISNUMBER($M$125)=TRUE,AND(INT($M$125)=$M$125,$M$110&gt;=$M$125,$M$125&gt;=0),OR($M$125="*",$M$125="＊"))</formula1>
    </dataValidation>
    <dataValidation type="custom" showInputMessage="1" showErrorMessage="1" error="自然数を記載ください。”栄養士等”を超えないよう記載ください。" sqref="M124" xr:uid="{E9BECC68-3339-4203-90BC-55E94CF42CF8}">
      <formula1>IF(ISNUMBER($M$124)=TRUE,AND(INT($M$124)=$M$124,$M$121&gt;=$M$124,$M$124&gt;=0),OR($M$124="*",$M$124="＊"))</formula1>
    </dataValidation>
    <dataValidation type="custom" showInputMessage="1" showErrorMessage="1" error="自然数を記載ください。”栄養士等”を超えないよう記載ください。" sqref="M123" xr:uid="{D2D26E85-42B4-4300-8444-D6D8D71CC974}">
      <formula1>IF(ISNUMBER($M$123)=TRUE,AND(INT($M$123)=$M$123,$M$121&gt;=$M$123,$M$123&gt;=0),OR($M$123="*",$M$123="＊"))</formula1>
    </dataValidation>
    <dataValidation type="custom" showInputMessage="1" showErrorMessage="1" error="自然数を記載ください。”栄養士等”を超えないよう記載ください。" sqref="M122" xr:uid="{433B19F4-E65E-4C9F-A1F0-151213BB528A}">
      <formula1>IF(ISNUMBER($M$122)=TRUE,AND(INT($M$122)=$M$122,$M$121&gt;=$M$122,$M$122&gt;=0),OR($M$122="*",$M$122="＊"))</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8AC966D-4554-4053-820B-720C60D29387}">
      <formula1>IF(ISNUMBER($M$121)=TRUE,AND(INT($M$121)=$M$121,$M$121&gt;=SUM($M$122:$M$124),$M$121&gt;=0),OR($M$121="*",$M$121="＊"))</formula1>
    </dataValidation>
    <dataValidation type="custom" showInputMessage="1" showErrorMessage="1" error="自然数を記載ください。”その他の医療技術者等”を超えないよう記載ください。" sqref="M120" xr:uid="{8D467003-04F6-42A0-8F19-E86353EB235F}">
      <formula1>IF(ISNUMBER($M$120)=TRUE,AND(INT($M$120)=$M$120,$M$110&gt;=$M$120,$M$120&gt;=0),OR($M$120="*",$M$120="＊"))</formula1>
    </dataValidation>
    <dataValidation type="custom" showInputMessage="1" showErrorMessage="1" error="自然数を記載ください。”その他の医療技術者等”を超えないよう記載ください。" sqref="M119" xr:uid="{E387AABA-613A-43C5-8F37-7DA50B27EB6B}">
      <formula1>IF(ISNUMBER($M$119)=TRUE,AND(INT($M$119)=$M$119,$M$110&gt;=$M$119,$M$119&gt;=0),OR($M$119="*",$M$119="＊"))</formula1>
    </dataValidation>
    <dataValidation type="custom" showInputMessage="1" showErrorMessage="1" error="自然数を記載ください。”リハビリスタッフ”を超えないよう記載ください。" sqref="M118" xr:uid="{6E533379-A9AF-49A1-B01D-AA031994465C}">
      <formula1>IF(ISNUMBER($M$118)=TRUE,AND(INT($M$118)=$M$118,$M$114&gt;=$M$118,$M$118&gt;=0),OR($M$118="*",$M$118="＊"))</formula1>
    </dataValidation>
    <dataValidation type="custom" showInputMessage="1" showErrorMessage="1" error="自然数を記載ください。”リハビリスタッフ”を超えないよう記載ください。" sqref="M117" xr:uid="{9183219D-D945-47CA-B14B-418BF99B6E3F}">
      <formula1>IF(ISNUMBER($M$117)=TRUE,AND(INT($M$117)=$M$117,$M$114&gt;=$M$117,$M$117&gt;=0),OR($M$117="*",$M$117="＊"))</formula1>
    </dataValidation>
    <dataValidation type="custom" showInputMessage="1" showErrorMessage="1" error="自然数を記載ください。”リハビリスタッフ”を超えないよう記載ください。" sqref="M116" xr:uid="{A850395B-37F7-4442-8DE6-2135714CE461}">
      <formula1>IF(ISNUMBER($M$116)=TRUE,AND(INT($M$116)=$M$116,$M$114&gt;=$M$116,$M$116&gt;=0),OR($M$116="*",$M$116="＊"))</formula1>
    </dataValidation>
    <dataValidation type="custom" showInputMessage="1" showErrorMessage="1" error="自然数を記載ください。”リハビリスタッフ”を超えないよう記載ください。" sqref="M115" xr:uid="{013C51B0-7512-4802-A011-FC5B9864E7A4}">
      <formula1>IF(ISNUMBER($M$115)=TRUE,AND(INT($M$115)=$M$115,$M$114&gt;=$M$115,$M$115&gt;=0),OR($M$115="*",$M$115="＊"))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05C40E9C-4EA3-45E3-8C6A-B05FE023EAC0}">
      <formula1>IF(ISNUMBER($M$114)=TRUE,AND(INT($M$114)=$M$114,$M$114&gt;=SUM($M$115:$M$118),$M$114&gt;=0),OR($M$114="*",$M$114="＊"))</formula1>
    </dataValidation>
    <dataValidation type="custom" showInputMessage="1" showErrorMessage="1" error="自然数を記載ください。”その他の医療技術者等”を超えないよう記載ください。" sqref="M113" xr:uid="{9E1353B9-3B20-445E-99A7-C23E694C79DF}">
      <formula1>IF(ISNUMBER($M$113)=TRUE,AND(INT($M$113)=$M$113,$M$110&gt;=$M$113,$M$113&gt;=0),OR($M$113="*",$M$113="＊"))</formula1>
    </dataValidation>
    <dataValidation type="custom" showInputMessage="1" showErrorMessage="1" error="自然数を記載ください。”その他の医療技術者等”を超えないよう記載ください。" sqref="M112" xr:uid="{89B27EAE-6112-4D46-BD9E-914BCDD0ECB7}">
      <formula1>IF(ISNUMBER($M$112)=TRUE,AND(INT($M$112)=$M$112,$M$110&gt;=$M$112,$M$112&gt;=0),OR($M$112="*",$M$112="＊"))</formula1>
    </dataValidation>
    <dataValidation type="custom" showInputMessage="1" showErrorMessage="1" error="自然数を記載ください。”その他の医療技術者等”を超えないよう記載ください。" sqref="M111" xr:uid="{75A7B4D9-D638-4ED4-9CD2-8D72B7065B86}">
      <formula1>IF(ISNUMBER($M$111)=TRUE,AND(INT($M$111)=$M$111,$M$110&gt;=$M$111,$M$111&gt;=0),OR($M$111="*",$M$111="＊"))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1D100B6A-F16B-4E53-9EDA-5AF08A591430}">
      <formula1>IF(ISNUMBER($M$110)=TRUE,AND(INT($M$110)=$M$110,$M$110&gt;=SUM(M111,M112,M113,M114,M119,M120,M121,M125,M126,M127,M128,M129,M133),$M$110&gt;=0),OR($M$110="*",$M$110="＊"))</formula1>
    </dataValidation>
    <dataValidation type="custom" imeMode="halfAlpha" operator="notEqual" showInputMessage="1" showErrorMessage="1" error="自然数を記載ください。”看護職員”を超えないよう記載ください。" sqref="M109" xr:uid="{3ADA804E-ABD7-40E7-8A87-AB73B0AE6CD2}">
      <formula1>IF(ISNUMBER($M$109)=TRUE,AND(INT($M$109)=$M$109,$M$105&gt;=$M$109,$M$109&gt;=0),OR($M$109="*",$M$109="＊"))</formula1>
    </dataValidation>
    <dataValidation type="custom" imeMode="halfAlpha" operator="notEqual" showInputMessage="1" showErrorMessage="1" error="自然数を記載ください。”看護職員”を超えないよう記載ください。" sqref="M108" xr:uid="{28D29D67-06F2-4B74-8E3E-3DBA4787044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7" xr:uid="{F78C2156-AC21-4351-ABDA-55B87836EAB4}">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6" xr:uid="{C343C567-27DE-46EC-916D-8420B49F06B6}">
      <formula1>IF(ISNUMBER($M$106)=TRUE,AND(INT($M$106)=$M$106,$M$105&gt;=$M$106,$M$106&gt;=0),OR($M$106="*",$M$106="＊"))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AE09F452-FBD7-409B-BBEC-5A86AE8769A4}">
      <formula1>IF(ISNUMBER($M$105)=TRUE,AND(INT($M$105)=$M$105,$M$105&gt;=SUM($M$106:$M$109),$M$105&gt;=0),OR($M$105="*",$M$105="＊"))</formula1>
    </dataValidation>
    <dataValidation type="custom" imeMode="halfAlpha" operator="notEqual" showInputMessage="1" showErrorMessage="1" error="自然数を記載ください。" sqref="M104" xr:uid="{6D225326-B66C-444D-AEAE-3B2D59982F1B}">
      <formula1>IF(ISNUMBER($M$104)=TRUE,AND(INT($M$104)=$M$104,$M$104&gt;=0),OR($M$104="*",$M$104="＊"))</formula1>
    </dataValidation>
    <dataValidation type="custom" imeMode="halfAlpha" operator="notEqual" showInputMessage="1" showErrorMessage="1" error="自然数を記載ください。" sqref="M103" xr:uid="{1259D35A-9324-44D7-A855-D26E1A4E0785}">
      <formula1>IF(ISNUMBER($M$103)=TRUE,AND(INT($M$103)=$M$103,$M$103&gt;=0),OR($M$103="*",$M$103="＊"))</formula1>
    </dataValidation>
    <dataValidation type="custom" imeMode="halfAlpha" operator="notEqual" showInputMessage="1" showErrorMessage="1" error="自然数を記載ください。" sqref="M102" xr:uid="{BD4856D0-AAE1-4365-8DA7-2C20753BF58A}">
      <formula1>IF(ISNUMBER($M$102)=TRUE,AND(INT($M$102)=$M$102,$M$102&gt;=0),OR($M$102="*",$M$102="＊"))</formula1>
    </dataValidation>
    <dataValidation type="custom" imeMode="halfAlpha" operator="greaterThanOrEqual" showInputMessage="1" showErrorMessage="1" error="0以上で小数第一位まで記載ください。”その他の医療技術者等”を超えないよう記載ください。" sqref="K133" xr:uid="{411302B0-1955-407F-A786-C056DBE22AD6}">
      <formula1>IF(ISNUMBER($K$133)=TRUE,AND($K$133*10=INT($K$133*10),$K$110&gt;=$K$133,$K$133&gt;=0),OR($K$133="*",$K$133="＊"))</formula1>
    </dataValidation>
    <dataValidation type="custom" imeMode="halfAlpha" operator="greaterThanOrEqual" showInputMessage="1" showErrorMessage="1" error="0以上で小数第一位まで記載ください。”その他の医療技術者等”を超えないよう記載ください。" sqref="K132" xr:uid="{43237019-4703-4F20-9E72-FE9B12BF5B49}">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1" xr:uid="{429B0643-015E-44BF-9896-5556A76F428B}">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0" xr:uid="{41D55B6C-A226-4E36-9680-5D85F4F3C1BC}">
      <formula1>IF(ISNUMBER($K$130)=TRUE,AND($K$130*10=INT($K$130*10),$K$129&gt;=$K$130,$K$130&gt;=0),OR($K$130="*",$K$130="＊"))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F28B16D3-19FB-4D64-B7F7-007AD2B4DFA0}">
      <formula1>IF(ISNUMBER($K$129)=TRUE,AND($K$129*10=INT($K$129*10),$K$129&gt;=SUM($K$130:$K$132),$K$129&gt;=0),OR($K$129="*",$K$129="＊"))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28" xr:uid="{766FA423-3F5C-4A14-9A1D-2175FBBA8DBA}">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27" xr:uid="{6DB4D092-1481-4A13-8FE7-60270295EAAA}">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6" xr:uid="{E21490F5-60F5-46D7-9F3B-F16922395C9D}">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5" xr:uid="{6A5D9D80-F851-4A67-AAA7-CA121CFA944C}">
      <formula1>IF(ISNUMBER($K$125)=TRUE,AND($K$125*10=INT($K$125*10),$K$110&gt;=$K$125,$K$125&gt;=0),OR($K$125="*",$I$125="＊"))</formula1>
    </dataValidation>
    <dataValidation type="custom" imeMode="halfAlpha" operator="greaterThanOrEqual" showInputMessage="1" showErrorMessage="1" error="0以上で小数第一位まで記載ください。”栄養士等”を超えないよう記載ください。" sqref="K124" xr:uid="{17873697-9D71-4E50-B00F-378AE17F942D}">
      <formula1>IF(ISNUMBER($K$124)=TRUE,AND($K$124*10=INT($K$124*10),$K$121&gt;=$K$124,$K$124&gt;=0),OR($K$124="*",$K$124="＊"))</formula1>
    </dataValidation>
    <dataValidation type="custom" imeMode="halfAlpha" operator="greaterThanOrEqual" showInputMessage="1" showErrorMessage="1" error="0以上で小数第一位まで記載ください。”栄養士等”を超えないよう記載ください。" sqref="K123" xr:uid="{DE3517FE-9D6F-4FB9-ABD4-E2C6C9FD439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2" xr:uid="{12CE7916-FE3D-4C0F-AE22-9F6A98180405}">
      <formula1>IF(ISNUMBER($K$122)=TRUE,AND($K$122*10=INT($K$122*10),$K$121&gt;=$K$122,$K$122&gt;=0),OR($K$122="*",$K$122="＊",$K$122="-"))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209BE1-B2E4-486A-A42C-FCDC85E8F29C}">
      <formula1>IF(ISNUMBER($K$121)=TRUE,AND($K$121*10=INT($K$121*10),$K$121&gt;=SUM($K$122:$K$124),$K$121&gt;=0),OR($K$121="*",$K$121="＊"))</formula1>
    </dataValidation>
    <dataValidation type="custom" imeMode="halfAlpha" operator="greaterThanOrEqual" showInputMessage="1" showErrorMessage="1" error="0以上で小数第一位まで記載ください。”その他の医療技術者等”を超えないよう記載ください。" sqref="K120" xr:uid="{4A5173FF-8646-48D8-A8C8-3550EF4980FF}">
      <formula1>IF(ISNUMBER($K$120)=TRUE,AND($K$120*10=INT($K$120*10),$K$110&gt;=$K$120,$K$120&gt;=0),OR($K$120="*",$K$120="＊"))</formula1>
    </dataValidation>
    <dataValidation type="custom" imeMode="halfAlpha" operator="greaterThanOrEqual" showInputMessage="1" showErrorMessage="1" error="0以上で小数第一位まで記載ください。”その他の医療技術者等”を超えないよう記載ください。" sqref="K119" xr:uid="{C6F298C2-B80C-4B15-B2AF-3DA77094FD70}">
      <formula1>IF(ISNUMBER($K$119)=TRUE,AND($K$119*10=INT($K$119*10),$K$110&gt;=$K$119,$K$119&gt;=0),OR($K$119="*",$K$119="＊"))</formula1>
    </dataValidation>
    <dataValidation type="custom" imeMode="halfAlpha" operator="greaterThanOrEqual" showInputMessage="1" showErrorMessage="1" error="0以上で小数第一位まで記載ください。”リハビリスタッフ”を超えないよう記載ください。" sqref="K118" xr:uid="{57F4B096-A7D3-49CF-A0F3-E3E52CE726FA}">
      <formula1>IF(ISNUMBER($K$118)=TRUE,AND($K$118*10=INT($K$118*10),$K$114&gt;=$K$118,$K$118&gt;=0),OR($K$118="*",$K$118="＊",$K$118="-"))</formula1>
    </dataValidation>
    <dataValidation type="custom" imeMode="halfAlpha" operator="greaterThanOrEqual" showInputMessage="1" showErrorMessage="1" error="0以上で小数第一位まで記載ください。”リハビリスタッフ”を超えないよう記載ください。" sqref="K117" xr:uid="{EEA2D20C-5EE7-45E0-A1E4-CCDD392FE84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6" xr:uid="{17D14719-F497-4C4D-918D-0AB25076E30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5" xr:uid="{0947130D-2092-4C99-B222-F0C0CBDB8E9C}">
      <formula1>IF(ISNUMBER($K$115)=TRUE,AND($K$115*10=INT($K$115*10),$K$114&gt;=$K$115,$K$115&gt;=0),OR($K$115="*",$K$115="＊",$K$115="-"))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F55AE08-3F9B-4251-8F1B-A604C90D53AA}">
      <formula1>IF(ISNUMBER($K$114)=TRUE,AND($K$114*10=INT($K$114*10),$K$114&gt;=SUM($K$115:$K$118),$K$114&gt;=0),OR($K$114="*",$K$114="＊"))</formula1>
    </dataValidation>
    <dataValidation type="custom" imeMode="halfAlpha" operator="greaterThanOrEqual" showInputMessage="1" showErrorMessage="1" error="0以上で小数第一位まで記載ください。”その他の医療技術者等”を超えないよう記載ください。" sqref="K113" xr:uid="{DADB2408-5738-464F-B1EC-BB517167D2E8}">
      <formula1>IF(ISNUMBER($K$113)=TRUE,AND($K$113*10=INT($K$113*10),$K$110&gt;=$K$113,$K$113&gt;=0),OR($K$113="*",$K$113="＊",$K$113="-"))</formula1>
    </dataValidation>
    <dataValidation type="custom" imeMode="halfAlpha" operator="greaterThanOrEqual" showInputMessage="1" showErrorMessage="1" error="0以上で小数第一位まで記載ください。”その他の医療技術者等”を超えないよう記載ください。" sqref="K112" xr:uid="{E6D90887-5E5F-47D6-97BF-CB625F7BAEA4}">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1" xr:uid="{B10FFEAF-6567-49DF-8AC2-6FC6B5A457CB}">
      <formula1>IF(ISNUMBER($K$111)=TRUE,AND($K$111*10=INT($K$111*10),$K$110&gt;=$K$111,$K$111&gt;=0),OR($K$111="*",$K$111="＊",$K$111="-"))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3B8C1D09-1419-40A3-B919-8B244431FC9C}">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看護職員”を超えないよう記載ください。" sqref="K109" xr:uid="{BAA007F6-6922-4454-9A14-BF7031E557A7}">
      <formula1>IF(ISNUMBER($K$109)=TRUE,AND($K$109*10=INT($K$109*10),$K$105&gt;=$K$109,$K$109&gt;=0),OR($K$109="*",$K$109="＊",$K$109="-"))</formula1>
    </dataValidation>
    <dataValidation type="custom" imeMode="halfAlpha" operator="greaterThanOrEqual" showInputMessage="1" showErrorMessage="1" error="0以上で小数第一位まで記載ください。”看護職員”を超えないよう記載ください。" sqref="K108" xr:uid="{D37A1C16-AA96-478B-BE7A-0423A920E046}">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7" xr:uid="{A03740C6-655A-4C7E-A743-99489D44D38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6" xr:uid="{A69AED83-7069-4D4B-91CD-2B3BCBFDA087}">
      <formula1>IF(ISNUMBER($K$106)=TRUE,AND($K$106*10=INT($K$106*10),$K$105&gt;=$K$106,$K$106&gt;=0),OR($K$106="*",$K$106="＊"))</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062A420D-7847-4102-A57C-E855703681DE}">
      <formula1>IF(ISNUMBER($K$105)=TRUE,AND($K$105*10=INT($K$105*10),$K$105&gt;=SUM($K$106:$K$109),$K$105&gt;=0),OR($K$105="*",$K$105="＊"))</formula1>
    </dataValidation>
    <dataValidation type="custom" imeMode="halfAlpha" operator="greaterThanOrEqual" showInputMessage="1" showErrorMessage="1" error="0以上で小数第一位まで記載ください。" sqref="K104" xr:uid="{FAC3C75A-EA23-42AB-9ADD-54DEBAB67534}">
      <formula1>IF(ISNUMBER($K$104)=TRUE,AND($K$104*10=INT($K$104*10),$K$104&gt;=0),OR($K$104="*",$K$104="＊",$K$104="-"))</formula1>
    </dataValidation>
    <dataValidation type="custom" imeMode="halfAlpha" operator="greaterThanOrEqual" showInputMessage="1" showErrorMessage="1" error="0以上で小数第一位まで記載ください。" sqref="K103" xr:uid="{48404649-F172-4CDD-8639-5597C8056FB6}">
      <formula1>IF(ISNUMBER($K$103)=TRUE,AND($K$103*10=INT($K$103*10),$K$103&gt;=0),OR($K$103="*",$K$103="＊",$K$103="-"))</formula1>
    </dataValidation>
    <dataValidation type="custom" imeMode="halfAlpha" operator="greaterThanOrEqual" showInputMessage="1" showErrorMessage="1" error="0以上で小数第一位まで記載ください。" sqref="K102" xr:uid="{6370D5B5-C570-4E5D-A4E8-13E128531110}">
      <formula1>IF(ISNUMBER($K$102)=TRUE,AND($K$102*10=INT($K$102*10),$K$102&gt;=0),OR($K$102="*",$K$102="＊",$K$102="-"))</formula1>
    </dataValidation>
    <dataValidation type="custom" showInputMessage="1" showErrorMessage="1" error="自然数を記載ください。”その他の医療技術者等”を超えないよう記載ください。" sqref="J133" xr:uid="{D253DC5D-2D9A-4DED-9772-F5D9EDB6229B}">
      <formula1>IF(ISNUMBER($J$133)=TRUE,AND(INT($J$133)=$J$133,$J$110&gt;=$J$133,$J$133&gt;=0),OR($J$133="*",$J$133="＊"))</formula1>
    </dataValidation>
    <dataValidation type="custom" showInputMessage="1" showErrorMessage="1" error="自然数を記載ください。”その他の医療技術者等”を超えないよう記載ください。" sqref="J132" xr:uid="{84FE03B4-A333-40F3-A819-EA60F006EFC8}">
      <formula1>IF(ISNUMBER($J$132)=TRUE,AND(INT($J$132)=$J$132,$J$129&gt;=$J$132,$J$132&gt;=0),OR($J$132="*",$J$132="＊"))</formula1>
    </dataValidation>
    <dataValidation type="custom" showInputMessage="1" showErrorMessage="1" error="自然数を記載ください。”その他の医療技術者等”を超えないよう記載ください。" sqref="J131" xr:uid="{C8A2509D-9559-48F5-8BEE-822EC429A49D}">
      <formula1>IF(ISNUMBER($J$131)=TRUE,AND(INT($J$131)=$J$131,$J$129&gt;=$J$131,$J$131&gt;=0),OR($J$131="*",$J$131="＊"))</formula1>
    </dataValidation>
    <dataValidation type="custom" showInputMessage="1" showErrorMessage="1" error="自然数を記載ください。”その他の医療技術者等”を超えないよう記載ください。" sqref="J130" xr:uid="{AFA7D25F-6E08-4F63-B54E-753EACE0EBE5}">
      <formula1>IF(ISNUMBER($J$130)=TRUE,AND(INT($J$130)=$J$130,$J$129&gt;=$J$130,$J$130&gt;=0),OR($J$130="*",$J$130="＊"))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2027E7A9-E18D-48F7-89EC-4E901CF2E470}">
      <formula1>IF(ISNUMBER($J$129)=TRUE,AND(INT($J$129)=$J$129,$J$129&gt;=SUM($J$130:$J$132),$J$129&gt;=0),OR($J$129="*",$J$129="＊"))</formula1>
    </dataValidation>
    <dataValidation type="custom" showInputMessage="1" showErrorMessage="1" error="自然数を記載ください。”その他の医療技術者等”を超えないよう記載ください。" sqref="J128" xr:uid="{4D1CB2EE-5FEC-4E7E-A83C-69DA139F1FE0}">
      <formula1>IF(ISNUMBER($J$128)=TRUE,AND(INT($J$128)=$J$128,$J$110&gt;=$J$128,$J$128&gt;=0),OR($J$128="*",$J$128="＊"))</formula1>
    </dataValidation>
    <dataValidation type="custom" showInputMessage="1" showErrorMessage="1" error="自然数を記載ください。”その他の医療技術者等”を超えないよう記載ください。" sqref="J127" xr:uid="{BAB389EB-B532-4454-BECA-82374C7B9292}">
      <formula1>IF(ISNUMBER($J$127)=TRUE,AND(INT($J$127)=$J$127,$J$110&gt;=$J$127,$J$127&gt;=0),OR($J$127="*",$J$127="＊"))</formula1>
    </dataValidation>
    <dataValidation type="custom" showInputMessage="1" showErrorMessage="1" error="自然数を記載ください。&quot;その他の医療技術者等”を超えないよう記載ください。" sqref="J126" xr:uid="{0240B032-0E31-457B-B66D-E07981E40F1E}">
      <formula1>IF(ISNUMBER($J$126)=TRUE,AND(INT($J$126)=$J$126,$J$110&gt;=$J$126,$J$126&gt;=0),OR($J$126="*",$J$126="＊"))</formula1>
    </dataValidation>
    <dataValidation type="custom" showInputMessage="1" showErrorMessage="1" error="自然数を記載ください。”その他の医療技術者等”を超えないよう記載ください。" sqref="J125" xr:uid="{09106122-C4EC-40F5-9BA0-A4D97B988C7F}">
      <formula1>IF(ISNUMBER($J$125)=TRUE,AND(INT($J$125)=$J$125,$J$110&gt;=$J$125,$J$125&gt;=0),OR($J$125="*",$J$125="＊"))</formula1>
    </dataValidation>
    <dataValidation type="custom" showInputMessage="1" showErrorMessage="1" error="自然数を記載ください。”栄養士等”を超えないよう記載ください。" sqref="J124" xr:uid="{EE3BF5B8-A0F2-4662-8FB0-3636B8B033BC}">
      <formula1>IF(ISNUMBER($J$124)=TRUE,AND(INT($J$124)=$J$124,$J$121&gt;=$J$124,$J$124&gt;=0),OR($J$124="*",$J$124="＊"))</formula1>
    </dataValidation>
    <dataValidation type="custom" showInputMessage="1" showErrorMessage="1" error="自然数を記載ください。”栄養士等”を超えないよう記載ください。" sqref="J123" xr:uid="{4B2CDE79-6776-498E-B296-CF41F1AC7B3C}">
      <formula1>IF(ISNUMBER($J$123)=TRUE,AND(INT($J$123)=$J$123,$J$121&gt;=$J$123,$J$123&gt;=0),OR($J$123="*",$J$123="＊"))</formula1>
    </dataValidation>
    <dataValidation type="custom" showInputMessage="1" showErrorMessage="1" error="自然数を記載ください。”栄養士等”を超えないよう記載ください。" sqref="J122" xr:uid="{A0BCCA13-509F-48CE-8A41-50C3110237C2}">
      <formula1>IF(ISNUMBER($J$122)=TRUE,AND(INT($J$122)=$J$122,$J$121&gt;=$J$122,$J$122&gt;=0),OR($J$122="*",$J$122="＊"))</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FB80F770-4487-4B0B-B72A-C104D156790C}">
      <formula1>IF(ISNUMBER($J$121)=TRUE,AND(INT($J$121)=$J$121,$J$121&gt;=SUM($J$122:$J$124),$J$121&gt;=0),OR($J$121="*",$J$121="＊"))</formula1>
    </dataValidation>
    <dataValidation type="custom" showInputMessage="1" showErrorMessage="1" error="自然数を記載ください。”その他の医療技術者等”を超えないよう記載ください。" sqref="J120" xr:uid="{56B97224-3CA0-406D-A99F-69E7CE3AB38A}">
      <formula1>IF(ISNUMBER($J$120)=TRUE,AND(INT($J$120)=$J$120,$J$110&gt;=$J$120,$J$120&gt;=0),OR($J$120="*",$J$120="＊"))</formula1>
    </dataValidation>
    <dataValidation type="custom" showInputMessage="1" showErrorMessage="1" error="自然数を記載ください。”その他の医療技術者等”を超えないよう記載ください。" sqref="J119" xr:uid="{C4B49831-684F-4855-8436-53DA83560E11}">
      <formula1>IF(ISNUMBER($J$119)=TRUE,AND(INT($J$119)=$J$119,$J$110&gt;=$J$119,$J$119&gt;=0),OR($J$119="*",$J$119="＊"))</formula1>
    </dataValidation>
    <dataValidation type="custom" showInputMessage="1" showErrorMessage="1" error="自然数を記載ください。”リハビリスタッフ”を超えないよう記載ください。" sqref="J118" xr:uid="{3B9C475B-E7E9-4E4B-8813-01C3F9E2DAC9}">
      <formula1>IF(ISNUMBER($J$118)=TRUE,AND(INT($J$118)=$J$118,$J$114&gt;=$J$118,$J$118&gt;=0),OR($J$118="*",$J$118="＊"))</formula1>
    </dataValidation>
    <dataValidation type="custom" showInputMessage="1" showErrorMessage="1" error="自然数を記載ください。”リハビリスタッフ”を超えないよう記載ください。" sqref="J117" xr:uid="{7D1CBF87-03DE-42FE-AEC8-CD6210996F75}">
      <formula1>IF(ISNUMBER($J$117)=TRUE,AND(INT($J$117)=$J$117,$J$114&gt;=$J$117,$J$117&gt;=0),OR($J$117="*",$J$117="＊"))</formula1>
    </dataValidation>
    <dataValidation type="custom" showInputMessage="1" showErrorMessage="1" error="自然数を記載ください。”リハビリスタッフ”を超えないよう記載ください。" sqref="J116" xr:uid="{7C1425A8-69F1-443B-9011-08D7FC489C5C}">
      <formula1>IF(ISNUMBER($J$116)=TRUE,AND(INT($J$116)=$J$116,$J$114&gt;=$J$116,$J$116&gt;=0),OR($J$116="*",$J$116="＊"))</formula1>
    </dataValidation>
    <dataValidation type="custom" showInputMessage="1" showErrorMessage="1" error="自然数を記載ください。”リハビリスタッフ”を超えないよう記載ください。" sqref="J115" xr:uid="{535F6594-A4A5-465C-838E-BC0886A746BF}">
      <formula1>IF(ISNUMBER($J$115)=TRUE,AND(INT($J$115)=$J$115,$J$114&gt;=$J$115,$J$115&gt;=0),OR($J$115="*",$J$115="＊"))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EA385704-E53E-4FF1-A1E9-B0D9F84F94AD}">
      <formula1>IF(ISNUMBER($J$114)=TRUE,AND(INT($J$114)=$J$114,$J$114&gt;=SUM($J$115:$J$118),$J$114&gt;=0),OR($J$114="*",$J$114="＊"))</formula1>
    </dataValidation>
    <dataValidation type="custom" showInputMessage="1" showErrorMessage="1" error="自然数を記載ください。”その他の医療技術者等”を超えないよう記載ください。" sqref="J113" xr:uid="{460EFC4F-DF10-45A7-BE33-E8501A43C315}">
      <formula1>IF(ISNUMBER($J$113)=TRUE,AND(INT($J$113)=$J$113,$J$110&gt;=$J$113,$J$113&gt;=0),OR($J$113="*",$J$113="＊"))</formula1>
    </dataValidation>
    <dataValidation type="custom" showInputMessage="1" showErrorMessage="1" error="自然数を記載ください。”その他の医療技術者等”を超えないよう記載ください。" sqref="J112" xr:uid="{C0C6C303-EAD0-4ACC-9240-6E4C0568411F}">
      <formula1>IF(ISNUMBER($J$112)=TRUE,AND(INT($J$112)=$J$112,$J$110&gt;=$J$112,$J$112&gt;=0),OR($J$112="*",$J$112="＊"))</formula1>
    </dataValidation>
    <dataValidation type="custom" showInputMessage="1" showErrorMessage="1" error="自然数を記載ください。”その他の医療技術者等”を超えないよう記載ください。" sqref="J111" xr:uid="{F2D89281-9710-4A2D-88B7-D53FE8D92AE0}">
      <formula1>IF(ISNUMBER($J$111)=TRUE,AND(INT($J$111)=$J$111,$J$110&gt;=$J$111,$J$111&gt;=0),OR($J$111="*",$J$111="＊"))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2060C63A-E1E2-4DD1-BDA3-B1A3E780BE41}">
      <formula1>IF(ISNUMBER($J$110)=TRUE,AND(INT($J$110)=$J$110,$J$110&gt;=SUM(J111,J112,J113,J114,J119,J120,J121,J125,J126,J127,J128,J129,J133),$J$110&gt;=0),OR($J$110="*",$J$110="＊"))</formula1>
    </dataValidation>
    <dataValidation type="custom" imeMode="halfAlpha" operator="notEqual" showInputMessage="1" showErrorMessage="1" error="自然数を記載ください。”看護職員”を超えないよう記載ください。" sqref="J109" xr:uid="{F2BF3B26-D72F-492F-91A6-15925BC87BAD}">
      <formula1>IF(ISNUMBER($J$109)=TRUE,AND(INT($J$109)=$J$109,$J$105&gt;=$J$109,$J$109&gt;=0),OR($J$109="*",$J$109="＊"))</formula1>
    </dataValidation>
    <dataValidation type="custom" imeMode="halfAlpha" operator="notEqual" showInputMessage="1" showErrorMessage="1" error="自然数を記載ください。”看護職員”を超えないよう記載ください。" sqref="J108" xr:uid="{14B99178-CE3F-4164-9CDE-98A5F5AA3C0D}">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7" xr:uid="{616A78D3-048A-487D-AD22-8F04A2E20B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6" xr:uid="{B531C02A-9C8F-4BB3-B2A5-A55FC4F8F95D}">
      <formula1>IF(ISNUMBER($J$106)=TRUE,AND(INT($J$106)=$J$106,$J$105&gt;=$J$106,$J$106&gt;=0),OR($J$106="*",$J$106="＊"))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00E04C3-B797-4538-B84D-5ADEBCAE9820}">
      <formula1>IF(ISNUMBER($H$105)=TRUE,AND(INT($H$105)=$H$105,$H$105&gt;=SUM($H$106:$H$109),$H$105&gt;=0),OR($H$105="*",$H$105="＊"))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FDFB7DA9-07CD-4C10-8EF4-247A3CCB8AC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6FED9E2A-6D39-4368-AF27-0ED8120FA9AA}">
      <formula1>IF(ISNUMBER($J$105)=TRUE,AND(INT($J$105)=$J$105,$J$105&gt;=SUM($J$106:$J$109),$J$105&gt;=0),OR($J$105="*",$J$105="＊"))</formula1>
    </dataValidation>
    <dataValidation type="custom" imeMode="halfAlpha" operator="notEqual" showInputMessage="1" showErrorMessage="1" error="自然数を記載ください。" sqref="J104" xr:uid="{2892442F-D7CB-4BFD-B3B7-B18551F1482F}">
      <formula1>IF(ISNUMBER($J$104)=TRUE,AND(INT($J$104)=$J$104,$J$104&gt;=0),OR($J$104="*",$J$104="＊"))</formula1>
    </dataValidation>
    <dataValidation type="custom" imeMode="halfAlpha" operator="notEqual" showInputMessage="1" showErrorMessage="1" error="自然数を記載ください。" sqref="J103" xr:uid="{92D3A13E-284E-4D53-96CB-2094CA6D986A}">
      <formula1>IF(ISNUMBER($J$103)=TRUE,AND(INT($J$103)=$J$103,$J$103&gt;=0),OR($J$103="*",$J$103="＊"))</formula1>
    </dataValidation>
    <dataValidation type="custom" imeMode="halfAlpha" operator="notEqual" showInputMessage="1" showErrorMessage="1" error="自然数を記載ください。" sqref="J102" xr:uid="{BAB76002-4E0F-40CB-99ED-427E366CD9F9}">
      <formula1>IF(ISNUMBER($J$102)=TRUE,AND(INT($J$102)=$J102,$J$102&gt;=0),OR($J$102="*",$J$102="＊"))</formula1>
    </dataValidation>
    <dataValidation type="custom" imeMode="halfAlpha" operator="greaterThanOrEqual" showInputMessage="1" showErrorMessage="1" error="0以上で小数第一位まで記載ください。" sqref="I103" xr:uid="{2149D41A-E2B5-4F1C-A6F7-BA8A11210372}">
      <formula1>IF(ISNUMBER($I$103)=TRUE,AND($I$103*10=INT($I$103*10),$I$103&gt;=0),OR($I$103="*",$I$103="＊",$I$103="-"))</formula1>
    </dataValidation>
    <dataValidation type="custom" imeMode="halfAlpha" operator="greaterThanOrEqual" showInputMessage="1" showErrorMessage="1" error="0以上で小数第一位まで記載ください。" sqref="I102" xr:uid="{43FC64BE-8955-436E-91A9-F709201EB1DF}">
      <formula1>IF(ISNUMBER($I$102)=TRUE,AND($I$102*10=INT($I$102*10),$I$102&gt;=0),OR($I$102="*",$I$102="＊",$I$102="-"))</formula1>
    </dataValidation>
    <dataValidation type="custom" imeMode="halfAlpha" operator="notEqual" showInputMessage="1" showErrorMessage="1" error="自然数を記載ください。" sqref="H104" xr:uid="{05B05112-538F-4C91-96D3-0273ACF047A4}">
      <formula1>IF(ISNUMBER($H$104)=TRUE,AND(INT($H$104)=$H$104,$H$104&gt;=0),OR($H$104="*",$H$104="＊"))</formula1>
    </dataValidation>
    <dataValidation type="custom" imeMode="halfAlpha" operator="notEqual" showInputMessage="1" showErrorMessage="1" error="自然数を記載ください。" sqref="H103" xr:uid="{1E40F4C0-2BFF-497B-9CAE-E306BA9E6028}">
      <formula1>IF(ISNUMBER($H$103)=TRUE,AND(INT($H$103)=$H$103,$H$103&gt;=0),OR($H$103="*",$H$103="＊"))</formula1>
    </dataValidation>
    <dataValidation type="custom" imeMode="halfAlpha" operator="notEqual" showInputMessage="1" showErrorMessage="1" error="自然数を記載ください。" sqref="H102" xr:uid="{4A9F2E2B-5B2F-4EEC-9DD0-52B186DA7340}">
      <formula1>IF(ISNUMBER($H$102)=TRUE,AND(INT($H$102)=$H$102,$H$102&gt;=0),OR($H$102="*",$H$102="＊"))</formula1>
    </dataValidation>
    <dataValidation type="custom" showInputMessage="1" showErrorMessage="1" error="自然数を記載ください。”その他の医療技術者等”を超えないよう記載ください。" sqref="G113" xr:uid="{950C9DF8-09D0-4194-9595-DD36AEEA2C11}">
      <formula1>IF(ISNUMBER($G$113)=TRUE,AND(INT($G$113)=$G$113,$G$110&gt;=$G$113,$G$113&gt;=0),OR($G$113="*",$G$113="＊"))</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64C0942-4B55-4A5B-8BA0-1181CCFB7B3A}">
      <formula1>IF(ISNUMBER($I$129)=TRUE,AND($I$129*10=INT($I$129*10),$I$129&gt;=SUM($I$130:$I$132),$I$129&gt;=0),OR($I$129="*",$I$129="＊"))</formula1>
    </dataValidation>
    <dataValidation type="custom" imeMode="halfAlpha" operator="greaterThanOrEqual" showInputMessage="1" showErrorMessage="1" error="0以上で小数第一位まで記載ください。" sqref="I104" xr:uid="{4E803DDC-31B7-4300-8527-D9CBDC070666}">
      <formula1>IF(ISNUMBER($I$104)=TRUE,AND(INT($I$104)=$I$104,$I$104&gt;=0),OR($I$104="*",$I$104="＊",$I$104="-"))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B54A8F7B-5F25-43DA-8A3F-9F104974021F}">
      <formula1>IF(ISNUMBER($P$105)=TRUE,AND($P$105*10=INT($P$105*10),$P$105&gt;=SUM($P$106:$P$109),$P$105&gt;=0),OR($P$105="*",$P$105="＊"))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86A10E62-5EEB-4C44-BC77-C53657F81F97}">
      <formula1>IF(ISNUMBER($I$114)=TRUE,AND($I$114*10=INT($I$114*10),$I$114&gt;=SUM($I$115:$I$118),$I$114&gt;=0),OR($I$114="*",$I$114="＊"))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7E7FED-1EEF-4370-8CB0-0A1C96B890C0}">
      <formula1>IF(ISNUMBER($I$121)=TRUE,AND($I$121*10=INT($I$121*10),$I$121&gt;=SUM($I$122:$I$124),$I$121&gt;=0),OR($I$121="*",$I$121="＊"))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5C270E60-EE83-4A1A-ABD6-B968D4119F76}">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看護職員”を超えないよう記載ください。" sqref="I109" xr:uid="{63AC396F-BF75-474D-9083-5ADC5B72549C}">
      <formula1>IF(ISNUMBER($I$109)=TRUE,AND($I$109*10=INT($I$109*10),$I$105&gt;=$I$109,$I$109&gt;=0),OR($I$109="*",$I$109="＊",$I$109="-"))</formula1>
    </dataValidation>
    <dataValidation type="custom" imeMode="halfAlpha" operator="greaterThanOrEqual" showInputMessage="1" showErrorMessage="1" error="0以上で小数第一位まで記載ください。”リハビリスタッフ”を超えないよう記載ください。" sqref="I118" xr:uid="{E367557B-4439-47D5-8AAF-9D1D330A0C1B}">
      <formula1>IF(ISNUMBER($I$118)=TRUE,AND($I$118*10=INT($I$118*10),$I$114&gt;=$I$118,$I$118&gt;=0),OR($I$118="*",$I$118="＊",$I$118="-"))</formula1>
    </dataValidation>
    <dataValidation type="custom" imeMode="halfAlpha" operator="greaterThanOrEqual" showInputMessage="1" showErrorMessage="1" error="0以上で小数第一位まで記載ください。”栄養士等”を超えないよう記載ください。" sqref="I124" xr:uid="{92D26850-62C1-4A7D-B975-FA68D9ADF141}">
      <formula1>IF(ISNUMBER($I$124)=TRUE,AND($I$124*10=INT($I$124*10),$I$121&gt;=$I$124,$I$124&gt;=0),OR($I$124="*",$I$124="＊"))</formula1>
    </dataValidation>
    <dataValidation type="custom" imeMode="halfAlpha" operator="greaterThanOrEqual" showInputMessage="1" showErrorMessage="1" error="0以上で小数第一位まで記載ください。”その他の医療技術者等”を超えないよう記載ください。" sqref="I133" xr:uid="{9E48C0F3-B41A-4699-90FB-FB31A9480C0A}">
      <formula1>IF(ISNUMBER($I$133)=TRUE,AND($I$133*10=INT($I$133*10),$I$110&gt;=$I$133,$I$133&gt;=0),OR($I$133="*",$I$133="＊"))</formula1>
    </dataValidation>
    <dataValidation type="custom" imeMode="halfAlpha" operator="greaterThanOrEqual" showInputMessage="1" showErrorMessage="1" error="0以上で小数第一位まで記載ください。”その他の医療技術者等”を超えないよう記載ください。" sqref="I130" xr:uid="{41BC6258-6ACB-4F91-ADF9-057E29319577}">
      <formula1>IF(ISNUMBER($I$130)=TRUE,AND($I$130*10=INT($I$130*10),$I$129&gt;=$I$130,$I$130&gt;=0),OR($I$130="*",$I$130="＊"))</formula1>
    </dataValidation>
    <dataValidation type="custom" imeMode="halfAlpha" operator="greaterThanOrEqual" showInputMessage="1" showErrorMessage="1" error="0以上で小数第一位まで記載ください。" sqref="P102" xr:uid="{6D6B98DF-396A-4635-8FB5-12BB16387C85}">
      <formula1>IF(ISNUMBER($P$102)=TRUE,AND($P$102*10=INT($P$102*10),$P$102&gt;=0),OR($P$102="*",$P$102="＊",$P$102="-"))</formula1>
    </dataValidation>
    <dataValidation type="custom" imeMode="halfAlpha" operator="greaterThanOrEqual" showInputMessage="1" showErrorMessage="1" error="0以上で小数第一位まで記載ください。" sqref="P103" xr:uid="{75DBAB52-8177-4D0F-A60B-3413AE90DCB1}">
      <formula1>IF(ISNUMBER($P$103)=TRUE,AND($P$103*10=INT($P$103*10),$P$103&gt;=0),OR($P$103="*",$P$103="＊",$P$103="-"))</formula1>
    </dataValidation>
    <dataValidation type="custom" imeMode="halfAlpha" operator="greaterThanOrEqual" showInputMessage="1" showErrorMessage="1" error="0以上で小数第一位まで記載ください。”看護職員”を超えないよう記載ください。" sqref="I106" xr:uid="{CB27396D-A70A-4718-9F99-0432C4FDE2C0}">
      <formula1>IF(ISNUMBER($I$106)=TRUE,AND($I$106*10=INT($I$106*10),$I$105&gt;=$I$106,$I$106&gt;=0),OR($I$106="*",$I$106="＊"))</formula1>
    </dataValidation>
    <dataValidation type="custom" imeMode="halfAlpha" operator="greaterThanOrEqual" showInputMessage="1" showErrorMessage="1" error="0以上で小数第一位まで記載ください。”看護職員”を超えないよう記載ください。" sqref="I107" xr:uid="{27EAE9A4-2167-4B01-B209-2477CAE73AD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8" xr:uid="{BA4BC3FB-94C1-479E-A161-A1FCA17FACC3}">
      <formula1>IF(ISNUMBER($I$108)=TRUE,AND($I$108*10=INT($I$108*10),$I$105&gt;=$I$108,$I$108&gt;=0),OR($I$108="*",$I$108="＊",$I$108="-"))</formula1>
    </dataValidation>
    <dataValidation type="custom" imeMode="halfAlpha" operator="greaterThanOrEqual" showInputMessage="1" showErrorMessage="1" error="0以上で小数第一位まで記載ください。”その他の医療技術者等”を超えないよう記載ください。" sqref="I111" xr:uid="{A76FD99D-BB3C-4285-8F92-3BFFF1CB2EBA}">
      <formula1>IF(ISNUMBER($I$111)=TRUE,AND($I$111*10=INT($I$111*10),$I$110&gt;=$I$111,$I$111&gt;=0),OR($I$111="*",$I$111="＊",$I$111="-"))</formula1>
    </dataValidation>
    <dataValidation type="custom" imeMode="halfAlpha" operator="greaterThanOrEqual" showInputMessage="1" showErrorMessage="1" error="0以上で小数第一位まで記載ください。”その他の医療技術者等”を超えないよう記載ください。" sqref="I112" xr:uid="{FC4E05B1-E934-49D6-84D9-D35187ADE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3" xr:uid="{19D42C77-5D4C-43A4-987F-73486E9E9139}">
      <formula1>IF(ISNUMBER($I$113)=TRUE,AND($I$113*10=INT($I$113*10),$I$110&gt;=$I$113,$I$113&gt;=0),OR($I$113="*",$I$113="＊",$I$113="-"))</formula1>
    </dataValidation>
    <dataValidation type="custom" imeMode="halfAlpha" operator="greaterThanOrEqual" showInputMessage="1" showErrorMessage="1" error="0以上で小数第一位まで記載ください。”リハビリスタッフ”を超えないよう記載ください。" sqref="I115" xr:uid="{816E1563-8D9C-47C7-BD30-DCE849FC328A}">
      <formula1>IF(ISNUMBER($I$115)=TRUE,AND($I$115*10=INT($I$115*10),$I$114&gt;=$I$115,$I$115&gt;=0),OR($I$115="*",$I$115="＊",$I$115="-"))</formula1>
    </dataValidation>
    <dataValidation type="custom" imeMode="halfAlpha" operator="greaterThanOrEqual" showInputMessage="1" showErrorMessage="1" error="0以上で小数第一位まで記載ください。”リハビリスタッフ”を超えないよう記載ください。" sqref="I116" xr:uid="{93A7E47F-437C-409D-8056-44FBF7CA39AA}">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7" xr:uid="{320699DD-9046-422F-BEF9-4C1B6C1FF1F9}">
      <formula1>IF(ISNUMBER($I$117)=TRUE,AND($I$117*10=INT($I$117*10),$I$114&gt;=$I$117,$I$117&gt;=0),OR($I$117="*",$I$117="＊"))</formula1>
    </dataValidation>
    <dataValidation type="custom" imeMode="halfAlpha" operator="greaterThanOrEqual" showInputMessage="1" showErrorMessage="1" error="0以上で小数第一位まで記載ください。”その他の医療技術者等”を超えないよう記載ください。" sqref="I119" xr:uid="{8FD96B11-CD79-4C08-A3D1-D1CC16361E0A}">
      <formula1>IF(ISNUMBER($I$119)=TRUE,AND($I$119*10=INT($I$119*10),$I$110&gt;=$I$119,$I$119&gt;=0),OR($I$119="*",$I$119="＊"))</formula1>
    </dataValidation>
    <dataValidation type="custom" imeMode="halfAlpha" operator="greaterThanOrEqual" showInputMessage="1" showErrorMessage="1" error="0以上で小数第一位まで記載ください。”その他の医療技術者等”を超えないよう記載ください。" sqref="I120" xr:uid="{12030628-81F2-4395-A370-A095AD84B1B8}">
      <formula1>IF(ISNUMBER($I$120)=TRUE,AND($I$120*10=INT($I$120*10),$I$110&gt;=$I$120,$I$120&gt;=0),OR($I$120="*",$I$120="＊"))</formula1>
    </dataValidation>
    <dataValidation type="custom" imeMode="halfAlpha" operator="greaterThanOrEqual" showInputMessage="1" showErrorMessage="1" error="0以上で小数第一位まで記載ください。”栄養士等”を超えないよう記載ください。" sqref="I122" xr:uid="{F4528F47-10A2-40F5-AC24-C20D11788A0D}">
      <formula1>IF(ISNUMBER($I$122)=TRUE,AND($I$122*10=INT($I$122*10),$I$121&gt;=$I$122,$I$122&gt;=0),OR($I$122="*",$I$122="＊",$I$122="-"))</formula1>
    </dataValidation>
    <dataValidation type="custom" imeMode="halfAlpha" operator="greaterThanOrEqual" showInputMessage="1" showErrorMessage="1" error="0以上で小数第一位まで記載ください。”栄養士等”を超えないよう記載ください。" sqref="I123" xr:uid="{64821C42-E76A-498F-8DD3-9976735BF3CB}">
      <formula1>IF(ISNUMBER($I$123)=TRUE,AND($I$123*10=INT($I$123*10),$I$121&gt;=$I$123,$I$123&gt;=0),OR($I$123="*",$I$123="＊"))</formula1>
    </dataValidation>
    <dataValidation type="custom" imeMode="halfAlpha" operator="greaterThanOrEqual" showInputMessage="1" showErrorMessage="1" error="0以上で小数第一位まで記載ください。”その他の医療技術者等”を超えないよう記載ください。" sqref="I125" xr:uid="{6F97E56C-EEA7-4B13-B4B6-DB076888AA5C}">
      <formula1>IF(ISNUMBER($I$125)=TRUE,AND($I$125*10=INT($I$125*10),$I$110&gt;=$I$125,$I$125&gt;=0),OR($I$125="*",$I$125="＊"))</formula1>
    </dataValidation>
    <dataValidation type="custom" imeMode="halfAlpha" operator="greaterThanOrEqual" showInputMessage="1" showErrorMessage="1" error="0以上で小数第一位まで記載ください。”その他の医療技術者等”を超えないよう記載ください。" sqref="I126" xr:uid="{8AF3240B-3B0F-4A2D-85C8-D2F904CA491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7" xr:uid="{3F034A7F-0C05-4DBC-99DA-1133F507267A}">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8" xr:uid="{080C2FD2-A62B-4093-9B42-F3BCBB99567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31" xr:uid="{8372B005-F87B-46BC-8E6E-075C27B1FD61}">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32" xr:uid="{94577DD3-CF77-4CBC-B3B7-02B83ED4E22A}">
      <formula1>IF(ISNUMBER($I$132)=TRUE,AND($I$132*10=INT($I$132*10),$I$129&gt;=$I$132,$I$132&gt;=0),OR($I$132="*",$I$132="＊"))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316DB9F8-C78E-4B25-8842-3BE8ADBDBE7F}">
      <formula1>IF(ISNUMBER($H$129)=TRUE,AND(INT($H$129)=$H$129,$H$129&gt;=SUM($H$130:$H$132),$H$129&gt;=0),OR($H$129="*",$H$129="＊"))</formula1>
    </dataValidation>
    <dataValidation type="custom" imeMode="halfAlpha" operator="notEqual" showInputMessage="1" showErrorMessage="1" error="自然数を記載ください。" sqref="O102" xr:uid="{09817BE2-41FE-4ACF-B44F-087E51173873}">
      <formula1>IF(ISNUMBER($O$102)=TRUE,AND(INT($O$102)=$O$102,$O$102&gt;=0),OR($O$102="*",$O$102="＊"))</formula1>
    </dataValidation>
    <dataValidation type="custom" imeMode="halfAlpha" operator="notEqual" showInputMessage="1" showErrorMessage="1" error="自然数を記載ください。" sqref="O103" xr:uid="{91AB33C7-BBB8-4CC9-BF34-CAE79419C408}">
      <formula1>IF(ISNUMBER($O$103)=TRUE,AND(INT($O$103)=$O$103,$O$103&gt;=0),OR($O$103="*",$O$103="＊"))</formula1>
    </dataValidation>
    <dataValidation type="custom" imeMode="halfAlpha" operator="notEqual" showInputMessage="1" showErrorMessage="1" error="自然数を記載ください。" sqref="O104" xr:uid="{C3255A9A-4FB7-4F94-95D7-0C37B5A97AAB}">
      <formula1>IF(ISNUMBER($O$104)=TRUE,AND(INT($O$104)=$O$104,$O$104&gt;=0),OR($O$104="*",$O$104="＊"))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4109F2C-1697-47B2-A333-175E2F3F99AB}">
      <formula1>IF(ISNUMBER($O$105)=TRUE,AND(INT($O$105)=$O$105,$O$105&gt;=SUM($O$106:$O$109),$O$105&gt;=0),OR($O$105="*",$O$105="＊"))</formula1>
    </dataValidation>
    <dataValidation type="custom" imeMode="halfAlpha" operator="notEqual" showInputMessage="1" showErrorMessage="1" error="自然数を記載ください。”看護職員”を超えないよう記載ください。" sqref="H106" xr:uid="{D07C1EAE-AC8B-4D07-9EC8-546A3D165957}">
      <formula1>IF(ISNUMBER($H$106)=TRUE,AND(INT($H$106)=$H$106,$H$105&gt;=$H$106,$H$106&gt;=0),OR($H$106="*",$H$106="＊"))</formula1>
    </dataValidation>
    <dataValidation type="custom" imeMode="halfAlpha" operator="notEqual" showInputMessage="1" showErrorMessage="1" error="自然数を記載ください。”看護職員”を超えないよう記載ください。" sqref="H107" xr:uid="{8D97388A-265C-4E78-9B45-A70A65548BAB}">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8" xr:uid="{2582EB38-54CB-4F6C-8C7E-9BD457E525B2}">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9" xr:uid="{44AF56E7-78DB-4363-9D23-7D3D2A0822D8}">
      <formula1>IF(ISNUMBER($H$109)=TRUE,AND(INT($H$109)=$H$109,$H$105&gt;=$H$109,$H$109&gt;=0),OR($H$109="*",$H$109="＊"))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58C646A-37CD-44F5-BE5B-C991C44AA2F8}">
      <formula1>IF(ISNUMBER($H$110)=TRUE,AND(INT($H$110)=$H$110,$H$110&gt;=SUM(H111,H112,H113,H114,H119,H120,H121,H125,H126,H127,H128,H129,H133),$H$110&gt;=0),OR($H$110="*",$H$110="＊"))</formula1>
    </dataValidation>
    <dataValidation type="custom" showInputMessage="1" showErrorMessage="1" error="自然数を記載ください。”その他の医療技術者等”を超えないよう記載ください。" sqref="H111" xr:uid="{887DEAD9-DC1C-4095-AE83-48CA4DFCA72D}">
      <formula1>IF(ISNUMBER($H$111)=TRUE,AND(INT($H$111)=$H$111,$H$110&gt;=$H$111,$H$111&gt;=0),OR($H$111="*",$H$111="＊"))</formula1>
    </dataValidation>
    <dataValidation type="custom" showInputMessage="1" showErrorMessage="1" error="自然数を記載ください。”その他の医療技術者等”を超えないよう記載ください。" sqref="H112" xr:uid="{1BDD4B8F-24FA-4345-A14B-F257827D5932}">
      <formula1>IF(ISNUMBER($H$112)=TRUE,AND(INT($H$112)=$H$112,$H$110&gt;=$H$112,$H$112&gt;=0),OR($H$112="*",$H$112="＊"))</formula1>
    </dataValidation>
    <dataValidation type="custom" showInputMessage="1" showErrorMessage="1" error="自然数を記載ください。”その他の医療技術者等”を超えないよう記載ください。" sqref="H113" xr:uid="{FDD79BA8-AA06-4D46-9746-DC1028C2DD88}">
      <formula1>IF(ISNUMBER($H$113)=TRUE,AND(INT($H$113)=$H$113,$H$110&gt;=$H$113,$H$113&gt;=0),OR($H$113="*",$H$113="＊"))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D99802A-54DE-406F-A942-126854FD0426}">
      <formula1>IF(ISNUMBER($H$114)=TRUE,AND(INT($H$114)=$H$114,$H$114&gt;=SUM($H$115:$H$118),$H$114&gt;=0),OR($H$114="*",$H$114="＊"))</formula1>
    </dataValidation>
    <dataValidation type="custom" showInputMessage="1" showErrorMessage="1" error="自然数を記載ください。”リハビリスタッフ”を超えないよう記載ください。" sqref="H115" xr:uid="{1B289AE0-81E6-4B2F-A8DF-B91C0DD4FEBF}">
      <formula1>IF(ISNUMBER($H$115)=TRUE,AND(INT($H$115)=$H$115,$H$114&gt;=$H$115,$H$115&gt;=0),OR($H$115="*",$H$115="＊"))</formula1>
    </dataValidation>
    <dataValidation type="custom" showInputMessage="1" showErrorMessage="1" error="自然数を記載ください。”リハビリスタッフ”を超えないよう記載ください。" sqref="H116" xr:uid="{BB6DF297-0BC1-4BEB-B421-A72F538413EF}">
      <formula1>IF(ISNUMBER($H$116)=TRUE,AND(INT($H$116)=$H$116,$H$114&gt;=$H$116,$H$116&gt;=0),OR($H$116="*",$H$116="＊"))</formula1>
    </dataValidation>
    <dataValidation type="custom" showInputMessage="1" showErrorMessage="1" error="自然数を記載ください。”リハビリスタッフ”を超えないよう記載ください。" sqref="H117" xr:uid="{20721BE4-DACA-4AC6-9619-1AF98C0A79F9}">
      <formula1>IF(ISNUMBER($H$117)=TRUE,AND(INT($H$117)=$H$117,$H$114&gt;=$H$117,$H$117&gt;=0),OR($H$117="*",$H$117="＊"))</formula1>
    </dataValidation>
    <dataValidation type="custom" showInputMessage="1" showErrorMessage="1" error="自然数を記載ください。”リハビリスタッフ”を超えないよう記載ください。" sqref="H118" xr:uid="{0A345C01-D72B-4D6C-A6BC-D62D551EB846}">
      <formula1>IF(ISNUMBER($H$118)=TRUE,AND(INT($H$118)=$H$118,$H$114&gt;=$H$118,$H$118&gt;=0),OR($H$118="*",$H$118="＊"))</formula1>
    </dataValidation>
    <dataValidation type="custom" showInputMessage="1" showErrorMessage="1" error="自然数を記載ください。”その他の医療技術者等”を超えないよう記載ください。" sqref="H119" xr:uid="{4A84CA4B-5427-4BF2-B165-8B513ED9081C}">
      <formula1>IF(ISNUMBER($H$119)=TRUE,AND(INT($H$119)=$H$119,$H$110&gt;=$H$119,$H$119&gt;=0),OR($H$119="*",$H$119="＊"))</formula1>
    </dataValidation>
    <dataValidation type="custom" showInputMessage="1" showErrorMessage="1" error="自然数を記載ください。”その他の医療技術者等”を超えないよう記載ください。" sqref="H120" xr:uid="{9AEBC4A5-8CED-47F4-BCFC-4F70459B68B0}">
      <formula1>IF(ISNUMBER($H$120)=TRUE,AND(INT($H$120)=$H$120,$H$110&gt;=$H$120,$H$120&gt;=0),OR($H$120="*",$H$120="＊"))</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DD0FECA0-110F-4B64-994B-D6E64E5EE410}">
      <formula1>IF(ISNUMBER($H$121)=TRUE,AND(INT($H$121)=$H$121,$H$121&gt;=SUM($H$122:$H$124),$H$121&gt;=0),OR($H$121="*",$H$121="＊"))</formula1>
    </dataValidation>
    <dataValidation type="custom" showInputMessage="1" showErrorMessage="1" error="自然数を記載ください。”栄養士等”を超えないよう記載ください。" sqref="H122" xr:uid="{6C847DBD-A98F-4E50-8DE2-C4EF068AE653}">
      <formula1>IF(ISNUMBER($H$122)=TRUE,AND(INT($H$122)=$H$122,$H$121&gt;=$H$122,$H$122&gt;=0),OR($H$122="*",$H$122="＊"))</formula1>
    </dataValidation>
    <dataValidation type="custom" showInputMessage="1" showErrorMessage="1" error="自然数を記載ください。”栄養士等”を超えないよう記載ください。" sqref="H123" xr:uid="{031AFC47-06F9-4CE8-8A39-4AE660490826}">
      <formula1>IF(ISNUMBER($H$123)=TRUE,AND(INT($H$123)=$H$123,$H$121&gt;=$H$123,$H$123&gt;=0),OR($H$123="*",$H$123="＊"))</formula1>
    </dataValidation>
    <dataValidation type="custom" showInputMessage="1" showErrorMessage="1" error="自然数を記載ください。”栄養士等”を超えないよう記載ください。" sqref="H124" xr:uid="{E935359F-0D2C-4318-937D-F4A32C2FEBF2}">
      <formula1>IF(ISNUMBER($H$124)=TRUE,AND(INT($H$124)=$H$124,$H$121&gt;=$H$124,$H$124&gt;=0),OR($H$124="*",$H$124="＊"))</formula1>
    </dataValidation>
    <dataValidation type="custom" showInputMessage="1" showErrorMessage="1" error="自然数を記載ください。”その他の医療技術者等”を超えないよう記載ください。" sqref="H125" xr:uid="{E4F2B812-ECBD-471C-9517-B19EAF7A214A}">
      <formula1>IF(ISNUMBER($H$125)=TRUE,AND(INT($H$125)=$H$125,$H$110&gt;=$H$125,$H$125&gt;=0),OR($H$125="*",$H$125="＊"))</formula1>
    </dataValidation>
    <dataValidation type="custom" showInputMessage="1" showErrorMessage="1" error="自然数を記載ください。”その他の医療技術者等”を超えないよう記載ください。" sqref="H126" xr:uid="{C2D8093D-1AD8-49E8-9261-3C15FA404229}">
      <formula1>IF(ISNUMBER($H$126)=TRUE,AND(INT($H$126)=$H$126,$H$110&gt;=$H$126,$H$126&gt;=0),OR($H$126="*",$H$126="＊"))</formula1>
    </dataValidation>
    <dataValidation type="custom" showInputMessage="1" showErrorMessage="1" error="自然数を記載ください。”その他の医療技術者等”を超えないよう記載ください。" sqref="H127" xr:uid="{1BE2D07A-9552-470A-9DB2-80746995D354}">
      <formula1>IF(ISNUMBER($H$127)=TRUE,AND(INT($H$127)=$H$127,$H$110&gt;=$H$127,$H$127&gt;=0),OR($H$127="*",$H$127="＊"))</formula1>
    </dataValidation>
    <dataValidation type="custom" showInputMessage="1" showErrorMessage="1" error="自然数を記載ください。”その他の医療技術者等”を超えないよう記載ください。" sqref="H128" xr:uid="{1CCA0BC1-A9CF-411D-B6CD-21190BD280A0}">
      <formula1>IF(ISNUMBER($H$128)=TRUE,AND(INT($H$128)=$H$128,$H$110&gt;=$H$128,$H$128&gt;=0),OR($H$128="*",$H$128="＊"))</formula1>
    </dataValidation>
    <dataValidation type="custom" showInputMessage="1" showErrorMessage="1" error="自然数を記載ください。”その他の医療技術者等”を超えないよう記載ください。" sqref="H130" xr:uid="{96367634-F114-4188-8A1B-F06F2B60267F}">
      <formula1>IF(ISNUMBER($H$130)=TRUE,AND(INT($H$130)=$H$130,$H$129&gt;=$H$130,$H$130&gt;=0),OR($H$130="*",$H$130="＊"))</formula1>
    </dataValidation>
    <dataValidation type="custom" showInputMessage="1" showErrorMessage="1" error="自然数を記載ください。”その他の医療技術者等”を超えないよう記載ください。" sqref="H131" xr:uid="{2D905D3E-737C-4DE8-BEE2-41E739EE55A7}">
      <formula1>IF(ISNUMBER($H$131)=TRUE,AND(INT($H$131)=$H$131,$H$129&gt;=$H$131,$H$131&gt;=0),OR($H$131="*",$H$131="＊"))</formula1>
    </dataValidation>
    <dataValidation type="custom" showInputMessage="1" showErrorMessage="1" error="自然数を記載ください。”その他の医療技術者等”を超えないよう記載ください。" sqref="H132" xr:uid="{FFD7663D-CFD8-4DAD-8B26-BD9023E728E8}">
      <formula1>IF(ISNUMBER($H$132)=TRUE,AND(INT($H$132)=$H$132,$H$129&gt;=$H$132,$H$132&gt;=0),OR($H$132="*",$H$132="＊"))</formula1>
    </dataValidation>
    <dataValidation type="custom" showInputMessage="1" showErrorMessage="1" error="自然数を記載ください。”その他の医療技術者等”を超えないよう記載ください。" sqref="H133" xr:uid="{0E70242A-E7FE-4111-BCF1-AEBFEC2E0E78}">
      <formula1>IF(ISNUMBER($H$133)=TRUE,AND(INT($H$133)=$H$133,$H$110&gt;=$H$133,$H$133&gt;=0),OR($H$133="*",$H$133="＊"))</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76AAF9AE-CEE2-47F2-9B3A-CAA45CFAA9E9}">
      <formula1>IF(ISNUMBER($G$129)=TRUE,AND(INT($G$129)=$G$129,$G$129&gt;=SUM($G$130:$G$132),$G$129&gt;=0),OR($G$129="*",$G$129="＊"))</formula1>
    </dataValidation>
    <dataValidation type="custom" imeMode="halfAlpha" operator="notEqual" showInputMessage="1" showErrorMessage="1" error="自然数を記載ください。" sqref="G102" xr:uid="{89A60479-7DA1-4E17-886A-E4B5B6827533}">
      <formula1>IF(ISNUMBER($G$102)=TRUE,AND(INT($G$102)=$G$102,$G$102&gt;=0),OR($G$102="*",$G$102="＊"))</formula1>
    </dataValidation>
    <dataValidation type="custom" imeMode="halfAlpha" operator="notEqual" showInputMessage="1" showErrorMessage="1" error="自然数を記載ください。" sqref="G103" xr:uid="{E4E89925-828C-4D63-981A-D0B6E6974969}">
      <formula1>IF(ISNUMBER($G$103)=TRUE,AND(INT($G$103)=$G$103,$G$103&gt;=0),OR($G$103="*",$G$103="＊"))</formula1>
    </dataValidation>
    <dataValidation type="custom" imeMode="halfAlpha" operator="notEqual" showInputMessage="1" showErrorMessage="1" error="自然数を記載ください。" sqref="G104" xr:uid="{6D4489D4-42F4-4DAF-BEB2-D3D449335368}">
      <formula1>IF(ISNUMBER($G$104)=TRUE,AND(INT($G$104)=$G$104,$G$104&gt;=0),OR($G$104="*",$G$104="＊"))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B653A749-3FEF-4CE7-A66B-F739EEDEEE78}">
      <formula1>IF(ISNUMBER($G$105)=TRUE,AND(INT($G$105)=$G$105,$G$105&gt;=SUM($G$106:$G$109),$G$105&gt;=0),OR($G$105="*",$G$105="＊"))</formula1>
    </dataValidation>
    <dataValidation type="custom" imeMode="halfAlpha" operator="notEqual" showInputMessage="1" showErrorMessage="1" error="自然数を記載ください。”看護職員”を超えないよう記載ください。" sqref="G106" xr:uid="{800CEB76-63A9-48E6-A2BE-82CCE68007AE}">
      <formula1>IF(ISNUMBER($G$106)=TRUE,AND(INT($G$106)=$G$106,$G$105&gt;=$G$106,$G$106&gt;=0),OR($G$106="*",$G$106="＊"))</formula1>
    </dataValidation>
    <dataValidation type="custom" imeMode="halfAlpha" operator="notEqual" showInputMessage="1" showErrorMessage="1" error="自然数を記載ください。”看護職員”を超えないよう記載ください。" sqref="G107" xr:uid="{CD0BAD77-EA6C-4E59-9447-09AC0F27E45E}">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8" xr:uid="{97A1EA5E-2004-49CF-B6B4-1C549153545A}">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9" xr:uid="{35DEF218-11D9-4EE7-A7D6-55E18A8DFA96}">
      <formula1>IF(ISNUMBER($G$109)=TRUE,AND(INT($G$109)=$G$109,$G$105&gt;=$G$109,$G$109&gt;=0),OR($G$109="*",$G$109="＊"))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041BEFBF-D435-40D5-B1D1-FAF286FFF72E}">
      <formula1>IF(ISNUMBER($G$110)=TRUE,AND(INT($G$110)=$G$110,$G$110&gt;=SUM(G111,G112,G113,G114,G119,G120,G121,G125,G126,G127,G128,G129,G133),$G$110&gt;=0),OR($G$110="*",$G$110="＊"))</formula1>
    </dataValidation>
    <dataValidation type="custom" showInputMessage="1" showErrorMessage="1" error="自然数を記載ください。”その他の医療技術者等”を超えないよう記載ください。" sqref="G111" xr:uid="{2B385270-62F0-4449-B098-CB4230A92148}">
      <formula1>IF(ISNUMBER($G$111)=TRUE,AND(INT($G$111)=$G$111,$G$110&gt;=$G$111,$G$111&gt;=0),OR($G$111="*",$G$111="＊"))</formula1>
    </dataValidation>
    <dataValidation type="custom" showInputMessage="1" showErrorMessage="1" error="自然数を記載ください。”その他の医療技術者等”を超えないよう記載ください。" sqref="G112" xr:uid="{955AFA49-4578-4437-BC3F-90F08F56BB17}">
      <formula1>IF(ISNUMBER($G$112)=TRUE,AND(INT($G$112)=$G$112,$G$110&gt;=$G$112,$G$112&gt;=0),OR($G$112="*",$G$112="＊"))</formula1>
    </dataValidation>
    <dataValidation type="custom" showInputMessage="1" showErrorMessage="1" error="自然数を記載ください。”その他の医療技術者等”を超えないよう記載ください。" sqref="N113" xr:uid="{F31E9644-7002-481D-B739-2B73B9C6FE07}">
      <formula1>IF(ISNUMBER($N$113)=TRUE,AND(INT($N$113)=$N$113,$N$110&gt;=$N$113,$N$113&gt;=0),OR($N$113="*",$N$113="＊"))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47F7F1E-E25F-4934-A4E8-76DED9D3D01D}">
      <formula1>IF(ISNUMBER($G$114)=TRUE,AND(INT($G$114)=$G$114,$G$114&gt;=SUM($G$115:$G$118),$G$114&gt;=0),OR($G$114="*",$G$114="＊"))</formula1>
    </dataValidation>
    <dataValidation type="custom" showInputMessage="1" showErrorMessage="1" error="自然数を記載ください。”リハビリスタッフ”を超えないよう記載ください。" sqref="G115" xr:uid="{889FED06-F1DB-4EF2-A56B-7556FD08591F}">
      <formula1>IF(ISNUMBER($G$115)=TRUE,AND(INT($G$115)=$G$115,$G$114&gt;=$G$115,$G$115&gt;=0),OR($G$115="*",$G$115="＊"))</formula1>
    </dataValidation>
    <dataValidation type="custom" showInputMessage="1" showErrorMessage="1" error="自然数を記載ください。”リハビリスタッフ”を超えないよう記載ください。" sqref="G116" xr:uid="{503E90AF-2D89-46A1-B163-47B8526EB6B9}">
      <formula1>IF(ISNUMBER($G$116)=TRUE,AND(INT($G$116)=$G$116,$G$114&gt;=$G$116,$G$116&gt;=0),OR($G$116="*",$G$116="＊"))</formula1>
    </dataValidation>
    <dataValidation type="custom" showInputMessage="1" showErrorMessage="1" error="自然数を記載ください。”リハビリスタッフ”を超えないよう記載ください。" sqref="G117" xr:uid="{89811D41-7CFB-47D5-9199-BEBDC98118A7}">
      <formula1>IF(ISNUMBER($G$117)=TRUE,AND(INT($G$117)=$G$117,$G$114&gt;=$G$117,$G$117&gt;=0),OR($G$117="*",$G$117="＊"))</formula1>
    </dataValidation>
    <dataValidation type="custom" showInputMessage="1" showErrorMessage="1" error="自然数を記載ください。”リハビリスタッフ”を超えないよう記載ください。" sqref="G118" xr:uid="{3604DB4D-EE9E-470C-9038-793EF21AF0FE}">
      <formula1>IF(ISNUMBER($G$118)=TRUE,AND(INT($G$118)=$G$118,$G$114&gt;=$G$118,$G$118&gt;=0),OR($G$118="*",$G$118="＊"))</formula1>
    </dataValidation>
    <dataValidation type="custom" showInputMessage="1" showErrorMessage="1" error="自然数を記載ください。”その他の医療技術者等”を超えないよう記載ください。" sqref="G119" xr:uid="{1F922D59-5E0A-4BAC-A90F-7B90BA69622C}">
      <formula1>IF(ISNUMBER($G$119)=TRUE,AND(INT($G$119)=$G$119,$G$110&gt;=$G$119,$G$119&gt;=0),OR($G$119="*",$G$119="＊"))</formula1>
    </dataValidation>
    <dataValidation type="custom" showInputMessage="1" showErrorMessage="1" error="自然数を記載ください。”その他の医療技術者等”を超えないよう記載ください。" sqref="G120" xr:uid="{FFD1881A-0002-4F68-A72E-E02ED0BAB166}">
      <formula1>IF(ISNUMBER($G$120)=TRUE,AND(INT($G$120)=$G$120,$G$110&gt;=$G$120,$G$120&gt;=0),OR($G$120="*",$G$120="＊"))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92D8835-802A-4131-9D29-A92DB7EA4901}">
      <formula1>IF(ISNUMBER($G$121)=TRUE,AND(INT($G$121)=$G$121,$G$121&gt;=SUM($G$122:$G$124),$G$121&gt;=0),OR($G$121="*",$G$121="＊"))</formula1>
    </dataValidation>
    <dataValidation type="custom" showInputMessage="1" showErrorMessage="1" error="自然数を記載ください。”栄養士等”を超えないよう記載ください。" sqref="G122" xr:uid="{02C729FE-66A6-4BC2-AE92-7F95C71B9787}">
      <formula1>IF(ISNUMBER($G$122)=TRUE,AND(INT($G$122)=$G$122,$G$121&gt;=$G$122,$G$122&gt;=0),OR($G$122="*",$G$122="＊"))</formula1>
    </dataValidation>
    <dataValidation type="custom" showInputMessage="1" showErrorMessage="1" error="自然数を記載ください。”栄養士等”を超えないよう記載ください。" sqref="G123" xr:uid="{89A5F3E5-4E1D-472B-B5B3-C326952D7F51}">
      <formula1>IF(ISNUMBER($G$123)=TRUE,AND(INT($G$123)=$G$123,$G$121&gt;=$G$123,$G$123&gt;=0),OR($G$123="*",$G$123="＊"))</formula1>
    </dataValidation>
    <dataValidation type="custom" showInputMessage="1" showErrorMessage="1" error="自然数を記載ください。”栄養士等”を超えないよう記載ください。" sqref="G124" xr:uid="{127884AB-ADAD-4FAF-8913-7AC7F611E826}">
      <formula1>IF(ISNUMBER($G$124)=TRUE,AND(INT($G$124)=$G$124,$G$121&gt;=$G$124,$G$124&gt;=0),OR($G$124="*",$G$124="＊"))</formula1>
    </dataValidation>
    <dataValidation type="custom" showInputMessage="1" showErrorMessage="1" error="自然数を記載ください。”その他の医療技術者等”を超えないよう記載ください。" sqref="G125" xr:uid="{271B9C7A-21E0-4437-98D2-6397184A7127}">
      <formula1>IF(ISNUMBER($G$125)=TRUE,AND(INT($G$125)=$G$125,$G$110&gt;=$G$125,$G$125&gt;=0),OR($G$125="*",$G$125="＊"))</formula1>
    </dataValidation>
    <dataValidation type="custom" showInputMessage="1" showErrorMessage="1" error="自然数を記載ください。”その他の医療技術者等”を超えないよう記載ください。" sqref="G126" xr:uid="{F55C11CC-00ED-4D1D-A86D-EFCA1624B71B}">
      <formula1>IF(ISNUMBER($G$126)=TRUE,AND(INT($G$126)=$G$126,$G$110&gt;=$G$126,$G$126&gt;=0),OR($G$126="*",$G$126="＊"))</formula1>
    </dataValidation>
    <dataValidation type="custom" showInputMessage="1" showErrorMessage="1" error="自然数を記載ください。”その他の医療技術者等”を超えないよう記載ください。" sqref="G127" xr:uid="{7AC3A791-C620-4C2D-9E46-70BAADF831B5}">
      <formula1>IF(ISNUMBER($G$127)=TRUE,AND(INT($G$127)=$G$127,$G$110&gt;=$G$127,$G$127&gt;=0),OR($G$127="*",$G$127="＊"))</formula1>
    </dataValidation>
    <dataValidation type="custom" showInputMessage="1" showErrorMessage="1" error="自然数を記載ください。”その他の医療技術者等”を超えないよう記載ください。" sqref="G128" xr:uid="{B365F397-1D42-4DCF-B02B-E7CAF1F2A582}">
      <formula1>IF(ISNUMBER($G$128)=TRUE,AND(INT($G$128)=$G$128,$G$110&gt;=$G$128,$G$128&gt;=0),OR($G$128="*",$G$128="＊"))</formula1>
    </dataValidation>
    <dataValidation type="custom" showInputMessage="1" showErrorMessage="1" error="自然数を記載ください。”その他の医療技術者等”を超えないよう記載ください。" sqref="G130" xr:uid="{A14E9D1D-1F08-43EB-9717-52F454B76E29}">
      <formula1>IF(ISNUMBER($G$130)=TRUE,AND(INT($G$130)=$G$130,$G$129&gt;=$G$130,$G$130&gt;=0),OR($G$130="*",$G$130="＊"))</formula1>
    </dataValidation>
    <dataValidation type="custom" showInputMessage="1" showErrorMessage="1" error="自然数を記載ください。”その他の医療技術者等”を超えないよう記載ください。" sqref="G131" xr:uid="{0E5B42EC-A3AE-4F7D-81A8-9619F5C2B7BF}">
      <formula1>IF(ISNUMBER($G$131)=TRUE,AND(INT($G$131)=$G$131,$G$129&gt;=$G$131,$G$131&gt;=0),OR($G$131="*",$G$131="＊"))</formula1>
    </dataValidation>
    <dataValidation type="custom" showInputMessage="1" showErrorMessage="1" error="自然数を記載ください。”その他の医療技術者等”を超えないよう記載ください。" sqref="G132" xr:uid="{59F1A9E8-5C37-4D74-8844-04F2FA70C8DC}">
      <formula1>IF(ISNUMBER($G$132)=TRUE,AND(INT($G$132)=$G$132,$G$129&gt;=$G$132,$G$132&gt;=0),OR($G$132="*",$G$132="＊"))</formula1>
    </dataValidation>
    <dataValidation type="custom" showInputMessage="1" showErrorMessage="1" error="自然数を記載ください。”その他の医療技術者等”を超えないよう記載ください。" sqref="G133" xr:uid="{5328CBBA-D9BE-493E-9635-99374BE615E9}">
      <formula1>IF(ISNUMBER($G$133)=TRUE,AND(INT($G$133)=$G$133,$G$110&gt;=$G$133,$G$133&gt;=0),OR($G$133="*",$G$133="＊"))</formula1>
    </dataValidation>
    <dataValidation type="custom" imeMode="halfAlpha" operator="notEqual" showInputMessage="1" showErrorMessage="1" error="自然数を記載ください。" sqref="F102" xr:uid="{2A23618B-CE64-4492-8185-2651B9D3A132}">
      <formula1>IF(ISNUMBER($F$102)=TRUE,AND(INT($F$102)=$F$102,$F$102&gt;=0),OR($F$102="*",$F$102="＊"))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1AE8B9E5-0696-4C4D-98C5-C602BC737E32}">
      <formula1>IF(ISNUMBER($F$129)=TRUE,AND(INT($F$129)=$F$129,$F$129&gt;=_xlfn.AGGREGATE(9,3,$F$130:$F$132),$F$129&gt;=0),OR($F$129="*",$F$129="＊"))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9C31F865-C2F3-46C2-B70B-8655D7BCA2A7}">
      <formula1>IF(ISNUMBER($F$110)=TRUE,AND(INT($F$110)=$F$110,$F$110&gt;=SUM(F111,F112,F113,F114,F119,F120,F121,F125,F126,F127,F128,F129,F133),$F$110&gt;=0),OR($F$110="*",$F$110="＊"))</formula1>
    </dataValidation>
    <dataValidation type="custom" imeMode="halfAlpha" operator="notEqual" showInputMessage="1" showErrorMessage="1" error="自然数を記載ください。”看護職員”を超えないよう記載ください。" sqref="F106" xr:uid="{3096A486-AA3F-464A-9730-FFE2494CF617}">
      <formula1>IF(ISNUMBER($F$106)=TRUE,AND(INT($F$106)=$F$106,$F$105&gt;=$F$106,$F$106&gt;=0),OR($F$106="*",$F$106="＊"))</formula1>
    </dataValidation>
    <dataValidation type="custom" imeMode="halfAlpha" operator="notEqual" showInputMessage="1" showErrorMessage="1" error="自然数を記載ください。”看護職員”を超えないよう記載ください。" sqref="F107" xr:uid="{A393CF4F-229F-4BD5-A55E-B3D749CAC778}">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8" xr:uid="{8F8E175C-AFDF-40E6-8385-A4AFE136FFB5}">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9" xr:uid="{5ACA2483-38BB-489F-847D-D4BAFE22A4B1}">
      <formula1>IF(ISNUMBER($F$109)=TRUE,AND(INT($F$109)=$F$109,$F$105&gt;=$F$109,$F$109&gt;=0),OR($F$109="*",$F$109="＊"))</formula1>
    </dataValidation>
    <dataValidation type="custom" imeMode="halfAlpha" operator="notEqual" showInputMessage="1" showErrorMessage="1" error="自然数を記載ください。" sqref="F103" xr:uid="{F5AFA25B-2D8D-4F39-A0E0-CD0CF81FD9F7}">
      <formula1>IF(ISNUMBER($F$103)=TRUE,AND(INT($F$103)=$F$103,$F$103&gt;=0),OR($F$103="*",$F$103="＊"))</formula1>
    </dataValidation>
    <dataValidation type="custom" imeMode="halfAlpha" operator="notEqual" showInputMessage="1" showErrorMessage="1" error="自然数を記載ください。" sqref="F104" xr:uid="{C6C08FA2-3B6C-4B1A-A250-D27DFBCEAC58}">
      <formula1>IF(ISNUMBER($F$104)=TRUE,AND(INT($F$104)=$F$104,$F$104&gt;=0),OR($F$104="*",$F$104="＊"))</formula1>
    </dataValidation>
    <dataValidation type="custom" showInputMessage="1" showErrorMessage="1" error="自然数を記載ください。”その他の医療技術者等”を超えないよう記載ください。" sqref="F111" xr:uid="{C51E029D-1F7F-4119-87A5-2C6E9D5346C1}">
      <formula1>IF(ISNUMBER($F$111)=TRUE,AND(INT($F$111)=$F$111,$F$110&gt;=$F$111,$F$111&gt;=0),OR($F$111="*",$F$111="＊"))</formula1>
    </dataValidation>
    <dataValidation type="custom" showInputMessage="1" showErrorMessage="1" error="自然数を記載ください。”その他の医療技術者等”を超えないよう記載ください。" sqref="F112" xr:uid="{F9837158-F24C-4C14-9C9E-282BC2438EFB}">
      <formula1>IF(ISNUMBER($F$112)=TRUE,AND(INT($F$112)=$F$112,$F$110&gt;=$F$112,$F$112&gt;=0),OR($F$112="*",$F$112="＊"))</formula1>
    </dataValidation>
    <dataValidation type="custom" showInputMessage="1" showErrorMessage="1" error="自然数を記載ください。”その他の医療技術者等”を超えないよう記載ください。" sqref="F133" xr:uid="{CAAB9631-938D-4454-A5E0-31B1B3392787}">
      <formula1>IF(ISNUMBER($F$133)=TRUE,AND(INT($F$133)=$F$133,$F$110&gt;=$F$133,$F$133&gt;=0),OR($F$133="*",$F$133="＊"))</formula1>
    </dataValidation>
    <dataValidation type="custom" showInputMessage="1" showErrorMessage="1" error="自然数を記載ください。”その他の医療技術者等”を超えないよう記載ください。" sqref="F113" xr:uid="{83BB875D-FA5E-4EEA-BAA4-0BA04832B8CB}">
      <formula1>IF(ISNUMBER($F$113)=TRUE,AND(INT($F$113)=$F$113,$F$110&gt;=$F$113,$F$113&gt;=0),OR($F$113="*",$F$113="＊"))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005B000-F536-4621-9548-608133B49B04}">
      <formula1>IF(ISNUMBER($F$114)=TRUE,AND(INT($F$114)=$F$114,$F$114&gt;=SUM($F$115:$F$118),$F$114&gt;=0),OR($F$114="*",$F$114="＊"))</formula1>
    </dataValidation>
    <dataValidation type="custom" showInputMessage="1" showErrorMessage="1" error="自然数を記載ください。”リハビリスタッフ”を超えないよう記載ください。" sqref="F118" xr:uid="{8CE7F1A5-AB5C-4EDF-899A-60370F4CAB23}">
      <formula1>IF(ISNUMBER($F$118)=TRUE,AND(INT($F$118)=$F$118,$F$114&gt;=$F$118,$F$118&gt;=0),OR($F$118="*",$F$118="＊"))</formula1>
    </dataValidation>
    <dataValidation type="custom" showInputMessage="1" showErrorMessage="1" error="自然数を記載ください。”リハビリスタッフ”を超えないよう記載ください。" sqref="F115" xr:uid="{E79FAD84-5C4D-4C09-9F2F-0395A284614B}">
      <formula1>IF(ISNUMBER($F$115)=TRUE,AND(INT($F$115)=$F$115,$F$114&gt;=$F$115,$F$115&gt;=0),OR($F$115="*",$F$115="＊"))</formula1>
    </dataValidation>
    <dataValidation type="custom" showInputMessage="1" showErrorMessage="1" error="自然数を記載ください。”リハビリスタッフ”を超えないよう記載ください。" sqref="F116" xr:uid="{B92764F9-83EE-4D1B-A989-E9556C20D992}">
      <formula1>IF(ISNUMBER($F$116)=TRUE,AND(INT($F$116)=$F$116,$F$114&gt;=$F$116,$F$116&gt;=0),OR($F$116="*",$F$116="＊"))</formula1>
    </dataValidation>
    <dataValidation type="custom" showInputMessage="1" showErrorMessage="1" error="自然数を記載ください。”リハビリスタッフ”を超えないよう記載ください。" sqref="F117" xr:uid="{0971EA2F-2058-485B-95A2-E061B5909829}">
      <formula1>IF(ISNUMBER($F$117)=TRUE,AND(INT($F$117)=$F$117,$F$114&gt;=$F$117,$F$117&gt;=0),OR($F$117="*",$F$117="＊"))</formula1>
    </dataValidation>
    <dataValidation type="custom" showInputMessage="1" showErrorMessage="1" error="自然数を記載ください。”その他の医療技術者等”を超えないよう記載ください。" sqref="F119" xr:uid="{C71ECFD8-C190-44B7-9D41-45F325BB5C93}">
      <formula1>IF(ISNUMBER($F$119)=TRUE,AND(INT($F$119)=$F$119,$F$110&gt;=$F$119,$F$119&gt;=0),OR($F$119="*",$F$119="＊"))</formula1>
    </dataValidation>
    <dataValidation type="custom" showInputMessage="1" showErrorMessage="1" error="自然数を記載ください。”その他の医療技術者等”を超えないよう記載ください。" sqref="F120" xr:uid="{E081FAC9-57D0-447F-A8B4-A5EE593AE3D8}">
      <formula1>IF(ISNUMBER($F$120)=TRUE,AND(INT($F$120)=$F$120,$F$110&gt;=$F$120,$F$120&gt;=0),OR($F$120="*",$F$120="＊"))</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72E8C016-6CF7-46DD-A458-91457581678C}">
      <formula1>IF(ISNUMBER($F$121)=TRUE,AND(INT($F$121)=$F$121,$F$121&gt;=SUM($F$122:$F$124),$F$121&gt;=0),OR($F$121="*",$F$121="＊"))</formula1>
    </dataValidation>
    <dataValidation type="custom" showInputMessage="1" showErrorMessage="1" error="自然数を記載ください。”栄養士等”を超えないよう記載ください。" sqref="F122" xr:uid="{EC8C1669-1286-4296-AE1C-2462126200A0}">
      <formula1>IF(ISNUMBER($F$122)=TRUE,AND(INT($F$122)=$F$122,$F$121&gt;=$F$122,$F$122&gt;=0),OR($F$122="*",$F$122="＊"))</formula1>
    </dataValidation>
    <dataValidation type="custom" showInputMessage="1" showErrorMessage="1" error="自然数を記載ください。”栄養士等”を超えないよう記載ください。" sqref="F124:G124" xr:uid="{AD009C8C-0CB2-440D-B1AA-328E326175AC}">
      <formula1>IF(ISNUMBER($F$124)=TRUE,AND(INT($F$124)=$F$124,$F$121&gt;=$F$124,$F$124&gt;=0),OR($F$124="*",$F$124="＊"))</formula1>
    </dataValidation>
    <dataValidation type="custom" showInputMessage="1" showErrorMessage="1" error="自然数を記載ください。”栄養士等”を超えないよう記載ください。" sqref="F123:G123" xr:uid="{73A93D77-029D-4EFB-A635-2F26A97CC80A}">
      <formula1>IF(ISNUMBER($F$123)=TRUE,AND(INT($F$123)=$F$123,$F$121&gt;=$F$123,$F$123&gt;=0),OR($F$123="*",$F$123="＊"))</formula1>
    </dataValidation>
    <dataValidation type="custom" showInputMessage="1" showErrorMessage="1" error="自然数を記載ください。”その他の医療技術者等”を超えないよう記載ください。" sqref="F125:G125" xr:uid="{75642AB6-85A2-4F71-A92F-D7156F3549B5}">
      <formula1>IF(ISNUMBER($F$125)=TRUE,AND(INT($F$125)=$F$125,$F$110&gt;=$F$125,$F$125&gt;=0),OR($F$125="*",$F$125="＊"))</formula1>
    </dataValidation>
    <dataValidation type="custom" showInputMessage="1" showErrorMessage="1" error="自然数を記載ください。&quot;その他の医療技術者等”を超えないよう記載ください。" sqref="F126:G126" xr:uid="{E8C59B60-4A32-40EB-9500-8D30E644CF19}">
      <formula1>IF(ISNUMBER($F$126)=TRUE,AND(INT($F$126)=$F$126,$F$110&gt;=$F$126,$F$126&gt;=0),OR($F$126="*",$F$126="＊"))</formula1>
    </dataValidation>
    <dataValidation type="custom" showInputMessage="1" showErrorMessage="1" error="自然数を記載ください。”その他の医療技術者等”を超えないよう記載ください。" sqref="F127:G127" xr:uid="{52C35F08-F933-417A-AC44-3DFC6CC1B7BB}">
      <formula1>IF(ISNUMBER($F$127)=TRUE,AND(INT($F$127)=$F$127,$F$110&gt;=$F$127,$F$127&gt;=0),OR($F$127="*",$F$127="＊"))</formula1>
    </dataValidation>
    <dataValidation type="custom" showInputMessage="1" showErrorMessage="1" error="自然数を記載ください。”その他の医療技術者等”を超えないよう記載ください。" sqref="F128:G128" xr:uid="{6C862335-6CE4-4D50-9F3A-02613F99412C}">
      <formula1>IF(ISNUMBER($F$128)=TRUE,AND(INT($F$128)=$F$128,$F$110&gt;=$F$128,$F$128&gt;=0),OR($F$128="*",$F$128="＊"))</formula1>
    </dataValidation>
    <dataValidation type="custom" showInputMessage="1" showErrorMessage="1" error="自然数を記載ください。”その他の医療技術者等”を超えないよう記載ください。" sqref="F130:G130" xr:uid="{E75DDCC0-E763-4A2D-89A5-6C4A837184CA}">
      <formula1>IF(ISNUMBER($F$130)=TRUE,AND(INT($F$130)=$F$130,$F$129&gt;=$F$130,$F$130&gt;=0),OR($F$130="*",$F$130="＊"))</formula1>
    </dataValidation>
    <dataValidation type="custom" showInputMessage="1" showErrorMessage="1" error="自然数を記載ください。”その他の医療技術者等”を超えないよう記載ください。" sqref="F131" xr:uid="{6A037610-DDBA-4563-BCD5-66303DBC5701}">
      <formula1>IF(ISNUMBER($F$131)=TRUE,AND(INT($F$131)=$F$131,$F$129&gt;=$F$131,$F$131&gt;=0),OR($F$131="*",$F$131="＊"))</formula1>
    </dataValidation>
    <dataValidation type="custom" showInputMessage="1" showErrorMessage="1" error="自然数を記載ください。”その他の医療技術者等”を超えないよう記載ください。" sqref="F132" xr:uid="{DA24A1FB-29BA-42C7-AB38-E991A08A7518}">
      <formula1>IF(ISNUMBER($F$132)=TRUE,AND(INT($F$132)=$F$132,$F$129&gt;=$F$132,$F$132&gt;=0),OR($F$132="*",$F$132="＊"))</formula1>
    </dataValidation>
    <dataValidation type="list" allowBlank="1" showInputMessage="1" showErrorMessage="1" prompt="「病床機能報告」報告の有無を選択ください。" sqref="F96" xr:uid="{A7210486-D610-4CC2-9002-1E4D37758E9E}">
      <formula1>$R$4:$R$7</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A5CD4367-7C80-4784-882C-F3B4A81561D1}">
      <formula1>IF(ISNUMBER($F$105)=TRUE,AND(INT($F$105)=$F$105,$F$105&gt;=SUM($F$106:$F$109),$F$105&gt;=0),OR($F$105="*",$F$105="＊"))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91A02999-839D-4C5D-8698-9A346DF41CE0}">
      <formula1>IF(ISNUMBER($F$129)=TRUE,AND(INT($F$129)=$F$129,$F$129&gt;=SUM($F$130:$F$132),$F$129&gt;=0),OR($F$129="*",$F$129="＊"))</formula1>
    </dataValidation>
    <dataValidation type="custom" imeMode="halfAlpha" operator="notEqual" showInputMessage="1" showErrorMessage="1" error="整数を記載ください。" sqref="L24" xr:uid="{A84F273D-DF34-444B-B3F5-240A49E44686}">
      <formula1>AND(INT($L$24)=$L$24)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OFFSET(様式１リスト!$H$1,,,COUNTA(様式１リスト!$H$2:$H$189)-COUNTIF(様式１リスト!$H$2:$H$189,"")+1)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OFFSET(様式１リスト!$I$1,,,COUNTA(様式１リスト!$I$2:$I$2)-COUNTIF(様式１リスト!$I$2:$I$2,"")+1)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4" max="4" width="15" bestFit="1" customWidth="1"/>
    <col min="5" max="5" width="9.125" bestFit="1" customWidth="1"/>
    <col min="6" max="6" width="9.5" bestFit="1" customWidth="1"/>
    <col min="8" max="8" width="11.625" bestFit="1" customWidth="1"/>
    <col min="9" max="9" width="15.125" bestFit="1" customWidth="1"/>
    <col min="10" max="10" width="11" bestFit="1" customWidth="1"/>
    <col min="11" max="12" width="7.375" bestFit="1" customWidth="1"/>
    <col min="13" max="13" width="7.25" bestFit="1" customWidth="1"/>
    <col min="15" max="15" width="7.25" bestFit="1" customWidth="1"/>
    <col min="17" max="18" width="8.25" bestFit="1" customWidth="1"/>
    <col min="23" max="23" width="11.625" bestFit="1" customWidth="1"/>
    <col min="24" max="24" width="10.5" bestFit="1" customWidth="1"/>
    <col min="25" max="25" width="13" bestFit="1" customWidth="1"/>
    <col min="26" max="26" width="9.125" bestFit="1" customWidth="1"/>
    <col min="27" max="27" width="9.25" bestFit="1" customWidth="1"/>
    <col min="29" max="29" width="10.5" bestFit="1" customWidth="1"/>
    <col min="30" max="30" width="13" bestFit="1" customWidth="1"/>
    <col min="31" max="31" width="9.125" bestFit="1" customWidth="1"/>
    <col min="32" max="32" width="9.25" bestFit="1" customWidth="1"/>
    <col min="33" max="33" width="9.5" bestFit="1" customWidth="1"/>
    <col min="34" max="35" width="9.25" bestFit="1" customWidth="1"/>
    <col min="36" max="38" width="10.5" bestFit="1" customWidth="1"/>
    <col min="39" max="39" width="13" bestFit="1" customWidth="1"/>
    <col min="41" max="41" width="10.5" bestFit="1" customWidth="1"/>
    <col min="42" max="43" width="9.5" bestFit="1" customWidth="1"/>
    <col min="44" max="44" width="10.5" bestFit="1" customWidth="1"/>
    <col min="45" max="50" width="9.5" bestFit="1" customWidth="1"/>
    <col min="51" max="52" width="8.5" bestFit="1" customWidth="1"/>
    <col min="54" max="54" width="9.5" bestFit="1" customWidth="1"/>
    <col min="56" max="56" width="8.5" bestFit="1" customWidth="1"/>
    <col min="58" max="58" width="11" bestFit="1" customWidth="1"/>
    <col min="59" max="59" width="9.5" bestFit="1" customWidth="1"/>
    <col min="60" max="60" width="9.25" bestFit="1" customWidth="1"/>
    <col min="62" max="62" width="9.25" bestFit="1" customWidth="1"/>
    <col min="63" max="63" width="8.5" bestFit="1" customWidth="1"/>
    <col min="65" max="65" width="11" bestFit="1" customWidth="1"/>
    <col min="66" max="66" width="8.875" bestFit="1" customWidth="1"/>
    <col min="68" max="68" width="9.25" bestFit="1" customWidth="1"/>
    <col min="69" max="69" width="8.875" bestFit="1" customWidth="1"/>
    <col min="70" max="70" width="14.25" bestFit="1" customWidth="1"/>
    <col min="71" max="71" width="12.25" bestFit="1" customWidth="1"/>
    <col min="72" max="73" width="11.625" bestFit="1" customWidth="1"/>
    <col min="74" max="74" width="10.5" bestFit="1" customWidth="1"/>
    <col min="75" max="75" width="13" bestFit="1" customWidth="1"/>
    <col min="76" max="76" width="9.125" bestFit="1" customWidth="1"/>
    <col min="77" max="77" width="9.25" bestFit="1" customWidth="1"/>
    <col min="79" max="79" width="10.5" bestFit="1" customWidth="1"/>
    <col min="80" max="80" width="13" bestFit="1" customWidth="1"/>
    <col min="81" max="81" width="9.125" bestFit="1" customWidth="1"/>
    <col min="82" max="82" width="9.25" bestFit="1" customWidth="1"/>
    <col min="83" max="83" width="9.5" bestFit="1" customWidth="1"/>
    <col min="84" max="85" width="9.25" bestFit="1" customWidth="1"/>
    <col min="86" max="88" width="10.5" bestFit="1" customWidth="1"/>
    <col min="89" max="89" width="13" bestFit="1" customWidth="1"/>
    <col min="91" max="91" width="10.5" bestFit="1" customWidth="1"/>
    <col min="92" max="93" width="9.5" bestFit="1" customWidth="1"/>
    <col min="94" max="94" width="10.5" bestFit="1" customWidth="1"/>
    <col min="95" max="100" width="9.5" bestFit="1" customWidth="1"/>
    <col min="101" max="102" width="8.5" bestFit="1" customWidth="1"/>
    <col min="104" max="104" width="9.5" bestFit="1" customWidth="1"/>
    <col min="106" max="106" width="8.5" bestFit="1" customWidth="1"/>
    <col min="107" max="107" width="11" bestFit="1" customWidth="1"/>
    <col min="109" max="109" width="11" bestFit="1" customWidth="1"/>
    <col min="110" max="110" width="9.5" bestFit="1" customWidth="1"/>
    <col min="111" max="111" width="9.25" bestFit="1" customWidth="1"/>
    <col min="113" max="113" width="9.25" bestFit="1" customWidth="1"/>
    <col min="114" max="114" width="8.5" bestFit="1" customWidth="1"/>
    <col min="116" max="116" width="11" bestFit="1" customWidth="1"/>
    <col min="117" max="117" width="8.875" bestFit="1" customWidth="1"/>
    <col min="119" max="119" width="9.25" bestFit="1" customWidth="1"/>
    <col min="120" max="120" width="8.875" bestFit="1" customWidth="1"/>
    <col min="121" max="121" width="14.25" bestFit="1" customWidth="1"/>
    <col min="122" max="122" width="12.25" bestFit="1" customWidth="1"/>
    <col min="123" max="123" width="11.625" bestFit="1" customWidth="1"/>
    <col min="124" max="124" width="8.25" bestFit="1" customWidth="1"/>
    <col min="125" max="125" width="8.75" bestFit="1" customWidth="1"/>
    <col min="126" max="126" width="19.25" bestFit="1" customWidth="1"/>
    <col min="127" max="127" width="8.5" bestFit="1" customWidth="1"/>
    <col min="128" max="128" width="8.25" bestFit="1" customWidth="1"/>
    <col min="129" max="129" width="10" bestFit="1" customWidth="1"/>
    <col min="130" max="132" width="8.25" bestFit="1" customWidth="1"/>
    <col min="133" max="134" width="9.25" bestFit="1" customWidth="1"/>
    <col min="135" max="135" width="13" bestFit="1" customWidth="1"/>
    <col min="136" max="136" width="9.25" bestFit="1" customWidth="1"/>
    <col min="137" max="137" width="8.5" bestFit="1" customWidth="1"/>
    <col min="138" max="138" width="8.25" bestFit="1" customWidth="1"/>
    <col min="139" max="139" width="11" bestFit="1" customWidth="1"/>
    <col min="140" max="140" width="8.25" bestFit="1" customWidth="1"/>
    <col min="141" max="141" width="10" bestFit="1" customWidth="1"/>
    <col min="143" max="144" width="10.125" bestFit="1" customWidth="1"/>
    <col min="145" max="145" width="13.375" bestFit="1" customWidth="1"/>
    <col min="146" max="146" width="10.125" bestFit="1" customWidth="1"/>
    <col min="147" max="147" width="8.5" bestFit="1" customWidth="1"/>
    <col min="148" max="148" width="8.25" bestFit="1" customWidth="1"/>
    <col min="149" max="149" width="10.125" bestFit="1" customWidth="1"/>
    <col min="150" max="150" width="8.25" bestFit="1" customWidth="1"/>
    <col min="152" max="152" width="8.25" bestFit="1" customWidth="1"/>
    <col min="153" max="154" width="10" bestFit="1" customWidth="1"/>
    <col min="155" max="155" width="13" bestFit="1" customWidth="1"/>
    <col min="156" max="156" width="10" bestFit="1" customWidth="1"/>
    <col min="157" max="158" width="8.5" bestFit="1" customWidth="1"/>
    <col min="159" max="159" width="11" bestFit="1" customWidth="1"/>
    <col min="160" max="160" width="8.25" bestFit="1" customWidth="1"/>
    <col min="161" max="161" width="10" bestFit="1" customWidth="1"/>
    <col min="163" max="164" width="10.125" bestFit="1" customWidth="1"/>
    <col min="165" max="165" width="13.375" bestFit="1" customWidth="1"/>
    <col min="166" max="166" width="10.125" bestFit="1" customWidth="1"/>
    <col min="169" max="169" width="11.25" bestFit="1" customWidth="1"/>
    <col min="171" max="171" width="10" bestFit="1" customWidth="1"/>
    <col min="173" max="174" width="11" bestFit="1" customWidth="1"/>
    <col min="175" max="175" width="14.125" bestFit="1" customWidth="1"/>
    <col min="176" max="176" width="11" bestFit="1" customWidth="1"/>
    <col min="179" max="179" width="11.25" bestFit="1" customWidth="1"/>
    <col min="181" max="181" width="10" bestFit="1" customWidth="1"/>
    <col min="183" max="184" width="11" bestFit="1" customWidth="1"/>
    <col min="185" max="185" width="14.125" bestFit="1" customWidth="1"/>
    <col min="186" max="186" width="11" bestFit="1" customWidth="1"/>
    <col min="189" max="189" width="11.25" bestFit="1" customWidth="1"/>
    <col min="191" max="191" width="10" bestFit="1" customWidth="1"/>
    <col min="193" max="194" width="11" bestFit="1" customWidth="1"/>
    <col min="195" max="195" width="14.125" bestFit="1" customWidth="1"/>
    <col min="196" max="196" width="11" bestFit="1" customWidth="1"/>
    <col min="199" max="199" width="12.125" bestFit="1" customWidth="1"/>
    <col min="201" max="201" width="10" bestFit="1" customWidth="1"/>
    <col min="202" max="202" width="9.25" bestFit="1" customWidth="1"/>
    <col min="203" max="204" width="11.25" bestFit="1" customWidth="1"/>
    <col min="205" max="205" width="14.125" bestFit="1" customWidth="1"/>
    <col min="206" max="206" width="11.25" bestFit="1" customWidth="1"/>
    <col min="207" max="208" width="11" bestFit="1" customWidth="1"/>
    <col min="209" max="209" width="14.125" bestFit="1" customWidth="1"/>
    <col min="210" max="210" width="11" bestFit="1" customWidth="1"/>
    <col min="211" max="211" width="12.25" bestFit="1" customWidth="1"/>
    <col min="212" max="212" width="12.125" bestFit="1" customWidth="1"/>
    <col min="213" max="214" width="14.125" bestFit="1" customWidth="1"/>
    <col min="215" max="215" width="16.375" bestFit="1" customWidth="1"/>
    <col min="216" max="216" width="14.125" bestFit="1" customWidth="1"/>
    <col min="217" max="218" width="10" bestFit="1" customWidth="1"/>
    <col min="219" max="219" width="13.375" bestFit="1" customWidth="1"/>
    <col min="220" max="220" width="10" bestFit="1" customWidth="1"/>
    <col min="221" max="221" width="12.125" bestFit="1" customWidth="1"/>
    <col min="222" max="222" width="11" bestFit="1" customWidth="1"/>
    <col min="223" max="224" width="13" bestFit="1" customWidth="1"/>
    <col min="225" max="225" width="16.25" bestFit="1" customWidth="1"/>
    <col min="226" max="226" width="13" bestFit="1" customWidth="1"/>
    <col min="227" max="228" width="10" bestFit="1" customWidth="1"/>
    <col min="229" max="229" width="13" bestFit="1" customWidth="1"/>
    <col min="230" max="230" width="10" bestFit="1" customWidth="1"/>
    <col min="231" max="231" width="11.25" bestFit="1" customWidth="1"/>
    <col min="232" max="232" width="10" bestFit="1" customWidth="1"/>
    <col min="233" max="234" width="12.125" bestFit="1" customWidth="1"/>
    <col min="235" max="235" width="15.375" bestFit="1" customWidth="1"/>
    <col min="236" max="236" width="12.125" bestFit="1" customWidth="1"/>
    <col min="237" max="238" width="10" bestFit="1" customWidth="1"/>
    <col min="239" max="239" width="13" bestFit="1" customWidth="1"/>
    <col min="240" max="240" width="10" bestFit="1" customWidth="1"/>
    <col min="241" max="241" width="11.25" bestFit="1" customWidth="1"/>
    <col min="242" max="242" width="10" bestFit="1" customWidth="1"/>
    <col min="243" max="244" width="12.125" bestFit="1" customWidth="1"/>
    <col min="245" max="245" width="15.375" bestFit="1" customWidth="1"/>
    <col min="246" max="246" width="12.125" bestFit="1" customWidth="1"/>
    <col min="247" max="248" width="11.25" bestFit="1" customWidth="1"/>
    <col min="249" max="249" width="14.125" bestFit="1" customWidth="1"/>
    <col min="250" max="250" width="11.25" bestFit="1" customWidth="1"/>
    <col min="251" max="251" width="12.125" bestFit="1" customWidth="1"/>
    <col min="252" max="252" width="11.25" bestFit="1" customWidth="1"/>
    <col min="253" max="254" width="13.375" bestFit="1" customWidth="1"/>
    <col min="255" max="255" width="16.25" bestFit="1" customWidth="1"/>
    <col min="256" max="256" width="13.375" bestFit="1" customWidth="1"/>
    <col min="257" max="258" width="10" bestFit="1" customWidth="1"/>
    <col min="259" max="259" width="13" bestFit="1" customWidth="1"/>
    <col min="260" max="260" width="10" bestFit="1" customWidth="1"/>
    <col min="261" max="261" width="11.25" bestFit="1" customWidth="1"/>
    <col min="262" max="262" width="10" bestFit="1" customWidth="1"/>
    <col min="263" max="264" width="12.125" bestFit="1" customWidth="1"/>
    <col min="265" max="265" width="15.375" bestFit="1" customWidth="1"/>
    <col min="266" max="266" width="12.125" bestFit="1" customWidth="1"/>
    <col min="267" max="268" width="10" bestFit="1" customWidth="1"/>
    <col min="269" max="269" width="13" bestFit="1" customWidth="1"/>
    <col min="270" max="270" width="10" bestFit="1" customWidth="1"/>
    <col min="271" max="271" width="11.25" bestFit="1" customWidth="1"/>
    <col min="272" max="272" width="10" bestFit="1" customWidth="1"/>
    <col min="273" max="274" width="12.125" bestFit="1" customWidth="1"/>
    <col min="275" max="275" width="15.375" bestFit="1" customWidth="1"/>
    <col min="276" max="276" width="12.125" bestFit="1" customWidth="1"/>
    <col min="277" max="278" width="10" bestFit="1" customWidth="1"/>
    <col min="279" max="279" width="13" bestFit="1" customWidth="1"/>
    <col min="280" max="280" width="10" bestFit="1" customWidth="1"/>
    <col min="281" max="281" width="11.25" bestFit="1" customWidth="1"/>
    <col min="282" max="282" width="10" bestFit="1" customWidth="1"/>
    <col min="283" max="284" width="12.125" bestFit="1" customWidth="1"/>
    <col min="285" max="285" width="15.375" bestFit="1" customWidth="1"/>
    <col min="286" max="286" width="12.125" bestFit="1" customWidth="1"/>
    <col min="287" max="288" width="10" bestFit="1" customWidth="1"/>
    <col min="289" max="289" width="13" bestFit="1" customWidth="1"/>
    <col min="290" max="290" width="10" bestFit="1" customWidth="1"/>
    <col min="291" max="291" width="11.25" bestFit="1" customWidth="1"/>
    <col min="292" max="292" width="10" bestFit="1" customWidth="1"/>
    <col min="293" max="294" width="12.125" bestFit="1" customWidth="1"/>
    <col min="295" max="295" width="15.375" bestFit="1" customWidth="1"/>
    <col min="296" max="296" width="12.125" bestFit="1" customWidth="1"/>
    <col min="297" max="298" width="9.25" bestFit="1" customWidth="1"/>
    <col min="299" max="299" width="12.125" bestFit="1" customWidth="1"/>
    <col min="300" max="300" width="9.25" bestFit="1" customWidth="1"/>
    <col min="301" max="301" width="11" bestFit="1" customWidth="1"/>
    <col min="302" max="302" width="10" bestFit="1" customWidth="1"/>
    <col min="303" max="304" width="12.125" bestFit="1" customWidth="1"/>
    <col min="305" max="305" width="15.125" bestFit="1" customWidth="1"/>
    <col min="306" max="306" width="12.125" bestFit="1" customWidth="1"/>
    <col min="307" max="308" width="9.25" bestFit="1" customWidth="1"/>
    <col min="309" max="309" width="12.125" bestFit="1" customWidth="1"/>
    <col min="310" max="310" width="9.25" bestFit="1" customWidth="1"/>
    <col min="311" max="311" width="11" bestFit="1" customWidth="1"/>
    <col min="312" max="312" width="10" bestFit="1" customWidth="1"/>
    <col min="313" max="314" width="12.125" bestFit="1" customWidth="1"/>
    <col min="315" max="315" width="15.125" bestFit="1" customWidth="1"/>
    <col min="316" max="316" width="12.125" bestFit="1" customWidth="1"/>
    <col min="317" max="317" width="9.5" bestFit="1" customWidth="1"/>
    <col min="319" max="319" width="12.125" bestFit="1" customWidth="1"/>
    <col min="321" max="321" width="10" bestFit="1" customWidth="1"/>
    <col min="322" max="322" width="9.25" bestFit="1" customWidth="1"/>
    <col min="323" max="324" width="11.25" bestFit="1" customWidth="1"/>
    <col min="325" max="325" width="14.125" bestFit="1" customWidth="1"/>
    <col min="326" max="326" width="11.25" bestFit="1" customWidth="1"/>
    <col min="327" max="328" width="10" bestFit="1" customWidth="1"/>
    <col min="329" max="329" width="13" bestFit="1" customWidth="1"/>
    <col min="330" max="330" width="10" bestFit="1" customWidth="1"/>
    <col min="331" max="331" width="11.25" bestFit="1" customWidth="1"/>
    <col min="332" max="332" width="10" bestFit="1" customWidth="1"/>
    <col min="333" max="334" width="12.125" bestFit="1" customWidth="1"/>
    <col min="335" max="335" width="15.375" bestFit="1" customWidth="1"/>
    <col min="336" max="336" width="12.125" bestFit="1" customWidth="1"/>
    <col min="337" max="338" width="9.125" bestFit="1" customWidth="1"/>
    <col min="339" max="339" width="12.125" bestFit="1" customWidth="1"/>
    <col min="340" max="340" width="9.125" bestFit="1" customWidth="1"/>
    <col min="341" max="341" width="10" bestFit="1" customWidth="1"/>
    <col min="342" max="342" width="9.25" bestFit="1" customWidth="1"/>
    <col min="343" max="344" width="11.25" bestFit="1" customWidth="1"/>
    <col min="345" max="345" width="14.125" bestFit="1" customWidth="1"/>
    <col min="346" max="346" width="11.25" bestFit="1" customWidth="1"/>
    <col min="347" max="348" width="9.125" bestFit="1" customWidth="1"/>
    <col min="349" max="349" width="12.125" bestFit="1" customWidth="1"/>
    <col min="350" max="350" width="9.125" bestFit="1" customWidth="1"/>
    <col min="351" max="351" width="10" bestFit="1" customWidth="1"/>
    <col min="352" max="352" width="9.25" bestFit="1" customWidth="1"/>
    <col min="353" max="354" width="11.25" bestFit="1" customWidth="1"/>
    <col min="355" max="355" width="14.125" bestFit="1" customWidth="1"/>
    <col min="356" max="356" width="11.25" bestFit="1" customWidth="1"/>
    <col min="357" max="358" width="9.25" bestFit="1" customWidth="1"/>
    <col min="359" max="359" width="12.125" bestFit="1" customWidth="1"/>
    <col min="360" max="360" width="9.25" bestFit="1" customWidth="1"/>
    <col min="361" max="361" width="11" bestFit="1" customWidth="1"/>
    <col min="362" max="362" width="10" bestFit="1" customWidth="1"/>
    <col min="363" max="364" width="12.125" bestFit="1" customWidth="1"/>
    <col min="365" max="365" width="15.125" bestFit="1" customWidth="1"/>
    <col min="366" max="366" width="12.125" bestFit="1" customWidth="1"/>
    <col min="367" max="368" width="10" bestFit="1" customWidth="1"/>
    <col min="369" max="369" width="13.375" bestFit="1" customWidth="1"/>
    <col min="370" max="370" width="10" bestFit="1" customWidth="1"/>
    <col min="371" max="371" width="12.125" bestFit="1" customWidth="1"/>
    <col min="372" max="372" width="11" bestFit="1" customWidth="1"/>
    <col min="373" max="374" width="13" bestFit="1" customWidth="1"/>
    <col min="375" max="375" width="16.25" bestFit="1" customWidth="1"/>
    <col min="376" max="376" width="13" bestFit="1" customWidth="1"/>
    <col min="379" max="379" width="11.25" bestFit="1" customWidth="1"/>
    <col min="381" max="381" width="10" bestFit="1" customWidth="1"/>
    <col min="383" max="384" width="11" bestFit="1" customWidth="1"/>
    <col min="385" max="385" width="14.125" bestFit="1" customWidth="1"/>
    <col min="386" max="386" width="11" bestFit="1" customWidth="1"/>
    <col min="387" max="387" width="9.5" bestFit="1" customWidth="1"/>
    <col min="388" max="388" width="9.25" bestFit="1" customWidth="1"/>
    <col min="389" max="389" width="12.125" bestFit="1" customWidth="1"/>
    <col min="390" max="390" width="9.25" bestFit="1" customWidth="1"/>
    <col min="391" max="391" width="11" bestFit="1" customWidth="1"/>
    <col min="392" max="392" width="10" bestFit="1" customWidth="1"/>
    <col min="393" max="394" width="12.125" bestFit="1" customWidth="1"/>
    <col min="395" max="395" width="15.125" bestFit="1" customWidth="1"/>
    <col min="396" max="396" width="12.125" bestFit="1" customWidth="1"/>
    <col min="399" max="399" width="12.125" bestFit="1" customWidth="1"/>
    <col min="401" max="401" width="10" bestFit="1" customWidth="1"/>
    <col min="402" max="402" width="9.25" bestFit="1" customWidth="1"/>
    <col min="403" max="404" width="11.25" bestFit="1" customWidth="1"/>
    <col min="405" max="405" width="14.125" bestFit="1" customWidth="1"/>
    <col min="406" max="406" width="11.25" bestFit="1" customWidth="1"/>
    <col min="407" max="408" width="10" bestFit="1" customWidth="1"/>
    <col min="409" max="409" width="13.375" bestFit="1" customWidth="1"/>
    <col min="410" max="410" width="10" bestFit="1" customWidth="1"/>
    <col min="411" max="411" width="12.125" bestFit="1" customWidth="1"/>
    <col min="412" max="412" width="11" bestFit="1" customWidth="1"/>
    <col min="413" max="414" width="13" bestFit="1" customWidth="1"/>
    <col min="415" max="415" width="16.25" bestFit="1" customWidth="1"/>
    <col min="416" max="416" width="13" bestFit="1" customWidth="1"/>
    <col min="417" max="418" width="12.125" bestFit="1" customWidth="1"/>
    <col min="419" max="419" width="15.125" bestFit="1" customWidth="1"/>
    <col min="420" max="420" width="12.125" bestFit="1" customWidth="1"/>
    <col min="421" max="421" width="13.375" bestFit="1" customWidth="1"/>
    <col min="422" max="422" width="12.125" bestFit="1" customWidth="1"/>
    <col min="423" max="424" width="14.125" bestFit="1" customWidth="1"/>
    <col min="425" max="425" width="17.5" bestFit="1" customWidth="1"/>
    <col min="426" max="426" width="14.125" bestFit="1" customWidth="1"/>
    <col min="427" max="428" width="11" bestFit="1" customWidth="1"/>
    <col min="429" max="429" width="14.125" bestFit="1" customWidth="1"/>
    <col min="430" max="430" width="11" bestFit="1" customWidth="1"/>
    <col min="431" max="431" width="12.125" bestFit="1" customWidth="1"/>
    <col min="432" max="432" width="11.25" bestFit="1" customWidth="1"/>
    <col min="433" max="434" width="13.375" bestFit="1" customWidth="1"/>
    <col min="435" max="435" width="16.25" bestFit="1" customWidth="1"/>
    <col min="436" max="436" width="13.375" bestFit="1" customWidth="1"/>
    <col min="437" max="438" width="10" bestFit="1" customWidth="1"/>
    <col min="439" max="439" width="13" bestFit="1" customWidth="1"/>
    <col min="440" max="440" width="10" bestFit="1" customWidth="1"/>
    <col min="441" max="441" width="11.25" bestFit="1" customWidth="1"/>
    <col min="442" max="442" width="10" bestFit="1" customWidth="1"/>
    <col min="443" max="444" width="12.125" bestFit="1" customWidth="1"/>
    <col min="445" max="445" width="15.375" bestFit="1" customWidth="1"/>
    <col min="446" max="446" width="12.125" bestFit="1" customWidth="1"/>
  </cols>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4" customFormat="1" x14ac:dyDescent="0.4">
      <c r="A2" s="161" t="s">
        <v>177</v>
      </c>
      <c r="B2" s="161" t="str">
        <f>IFERROR(VLOOKUP(様式１!E12,様式１リスト!G2:J48,4,0),"")</f>
        <v/>
      </c>
      <c r="C2" s="161" t="str">
        <f>IF(様式１!N5="","",様式１!N5)</f>
        <v/>
      </c>
      <c r="D2" s="162" t="str">
        <f>IF(様式１!N6="","",様式１!N6)</f>
        <v/>
      </c>
      <c r="E2" s="161" t="str">
        <f>IF(様式１!M7="","",様式１!M7)</f>
        <v/>
      </c>
      <c r="F2" s="161" t="str">
        <f>IF(様式１!N7="","",様式１!N7)</f>
        <v/>
      </c>
      <c r="G2" s="161" t="str">
        <f>IF(様式１!M8="","",様式１!M8)</f>
        <v/>
      </c>
      <c r="H2" s="161" t="str">
        <f>IF(様式１!N8="","",様式１!N8)</f>
        <v/>
      </c>
      <c r="I2" s="161" t="str">
        <f>IF(様式１!C10="","",様式１!C10)</f>
        <v/>
      </c>
      <c r="J2" s="161" t="str">
        <f>IF(様式１!C11="","",様式１!C11)</f>
        <v/>
      </c>
      <c r="K2" s="161" t="str">
        <f>IF(様式１!L11="","",様式１!L11)</f>
        <v/>
      </c>
      <c r="L2" s="161" t="str">
        <f>IF(様式１!O11="","",様式１!O11)</f>
        <v/>
      </c>
      <c r="M2" s="161" t="str">
        <f>IF(様式１!E12="","",様式１!E12)</f>
        <v/>
      </c>
      <c r="N2" s="161" t="str">
        <f>IF(様式１!H12="","",様式１!H12)</f>
        <v/>
      </c>
      <c r="O2" s="161" t="str">
        <f>IF(様式１!K12="","",様式１!K12)</f>
        <v/>
      </c>
      <c r="P2" s="161" t="str">
        <f>IF(様式１!O12="","",様式１!O12)</f>
        <v/>
      </c>
      <c r="Q2" s="163" t="str">
        <f>IF(様式１!G14="","",様式１!G14)</f>
        <v/>
      </c>
      <c r="R2" s="163" t="str">
        <f>IF(様式１!L14="","",様式１!L14)</f>
        <v/>
      </c>
      <c r="S2" s="164" t="str">
        <f>IF(様式１!D16="","",様式１!D16)</f>
        <v/>
      </c>
      <c r="W2" s="164" t="str">
        <f>IF(様式１!L18="","",様式１!S18)</f>
        <v/>
      </c>
      <c r="X2" s="164" t="str">
        <f>IF(様式１!L19="","",様式１!S19)</f>
        <v/>
      </c>
      <c r="Y2" s="164" t="str">
        <f>IF(様式１!L20="","",様式１!S20)</f>
        <v/>
      </c>
      <c r="Z2" s="164" t="str">
        <f>IF(様式１!L21="","",様式１!S21)</f>
        <v/>
      </c>
      <c r="AA2" s="164" t="str">
        <f>IF(様式１!L19="","",様式１!S22)</f>
        <v/>
      </c>
      <c r="AB2" s="164" t="str">
        <f>IF(様式１!L23="","",様式１!S23)</f>
        <v/>
      </c>
      <c r="AC2" s="164" t="str">
        <f>IF(様式１!L24="","",様式１!S24)</f>
        <v/>
      </c>
      <c r="AD2" s="164" t="str">
        <f>IF(様式１!L25="","",様式１!S25)</f>
        <v/>
      </c>
      <c r="AE2" s="164" t="str">
        <f>IF(様式１!L26="","",様式１!S26)</f>
        <v/>
      </c>
      <c r="AF2" s="164" t="str">
        <f>IF(様式１!L24="","",様式１!S27)</f>
        <v/>
      </c>
      <c r="AG2" s="164" t="str">
        <f>IF(様式１!L18="","",様式１!S28)</f>
        <v/>
      </c>
      <c r="AH2" s="164" t="str">
        <f>IF(様式１!L29="","",様式１!S29)</f>
        <v/>
      </c>
      <c r="AI2" s="164" t="str">
        <f>IF(様式１!L30="","",様式１!S30)</f>
        <v/>
      </c>
      <c r="AJ2" s="164" t="str">
        <f>IF(様式１!L32="","",様式１!S32)</f>
        <v/>
      </c>
      <c r="AK2" s="164" t="str">
        <f>IF(様式１!L34="","",様式１!S33)</f>
        <v/>
      </c>
      <c r="AL2" s="164" t="str">
        <f>IF(様式１!L34="","",様式１!S34)</f>
        <v/>
      </c>
      <c r="AM2" s="164" t="str">
        <f>IF(様式１!L35="","",様式１!S35)</f>
        <v/>
      </c>
      <c r="AN2" s="164" t="str">
        <f>IF(様式１!L36="","",様式１!S36)</f>
        <v/>
      </c>
      <c r="AO2" s="164" t="str">
        <f>IF(様式１!L39="","",様式１!S37)</f>
        <v/>
      </c>
      <c r="AP2" s="164" t="str">
        <f>IF(様式１!L39="","",様式１!S39)</f>
        <v/>
      </c>
      <c r="AQ2" s="164" t="str">
        <f>IF(様式１!L40="","",様式１!S40)</f>
        <v/>
      </c>
      <c r="AR2" s="164" t="str">
        <f>IF(様式１!L41="","",様式１!S41)</f>
        <v/>
      </c>
      <c r="AS2" s="164" t="str">
        <f>IF(様式１!L42="","",様式１!S42)</f>
        <v/>
      </c>
      <c r="AT2" s="164" t="str">
        <f>IF(様式１!L43="","",様式１!S43)</f>
        <v/>
      </c>
      <c r="AU2" s="164" t="str">
        <f>IF(様式１!L44="","",様式１!S44)</f>
        <v/>
      </c>
      <c r="AV2" s="164" t="str">
        <f>IF(様式１!L45="","",様式１!S45)</f>
        <v/>
      </c>
      <c r="AW2" s="164" t="str">
        <f>IF(様式１!L46="","",様式１!S46)</f>
        <v/>
      </c>
      <c r="AX2" s="164" t="str">
        <f>IF(様式１!L47="","",様式１!S47)</f>
        <v/>
      </c>
      <c r="AY2" s="164" t="str">
        <f>IF(様式１!L49="","",様式１!S49)</f>
        <v/>
      </c>
      <c r="AZ2" s="164" t="str">
        <f>IF(様式１!L50="","",様式１!S50)</f>
        <v/>
      </c>
      <c r="BA2" s="164" t="str">
        <f>IF(様式１!L51="","",様式１!S51)</f>
        <v/>
      </c>
      <c r="BB2" s="164" t="str">
        <f>IF(様式１!L53="","",様式１!S53)</f>
        <v/>
      </c>
      <c r="BD2" s="164" t="str">
        <f>IF(様式１!L55="","",様式１!S55)</f>
        <v/>
      </c>
      <c r="BE2" s="164" t="str">
        <f>IF(様式１!L57="","",様式１!S57)</f>
        <v/>
      </c>
      <c r="BF2" s="164" t="str">
        <f>IF(様式１!L32="","",様式１!S58)</f>
        <v/>
      </c>
      <c r="BG2" s="164" t="str">
        <f>IF(様式１!L60="","",様式１!S60)</f>
        <v/>
      </c>
      <c r="BH2" s="164" t="str">
        <f>IF(様式１!L61="","",様式１!S61)</f>
        <v/>
      </c>
      <c r="BI2" s="164" t="str">
        <f>IF(様式１!L62="","",様式１!S62)</f>
        <v/>
      </c>
      <c r="BJ2" s="164" t="str">
        <f>IF(様式１!L63="","",様式１!S63)</f>
        <v/>
      </c>
      <c r="BK2" s="164" t="str">
        <f>IF(様式１!L64="","",様式１!S64)</f>
        <v/>
      </c>
      <c r="BL2" s="164" t="str">
        <f>IF(様式１!L65="","",様式１!S65)</f>
        <v/>
      </c>
      <c r="BM2" s="164" t="str">
        <f>IF(様式１!L18="","",様式１!S67)</f>
        <v/>
      </c>
      <c r="BN2" s="164" t="str">
        <f>IF(様式１!L69="","",様式１!S69)</f>
        <v/>
      </c>
      <c r="BO2" s="164" t="str">
        <f>IF(様式１!L70="","",様式１!S70)</f>
        <v/>
      </c>
      <c r="BP2" s="164" t="str">
        <f>IF(様式１!L71="","",様式１!S71)</f>
        <v/>
      </c>
      <c r="BQ2" s="164" t="str">
        <f>IF(様式１!L72="","",様式１!S72)</f>
        <v/>
      </c>
      <c r="BR2" s="164" t="str">
        <f>IF(様式１!L18="","",様式１!S74)</f>
        <v/>
      </c>
      <c r="BS2" s="164" t="str">
        <f>IF(様式１!L75="","",様式１!S75)</f>
        <v/>
      </c>
      <c r="BT2" s="164" t="str">
        <f>IF(様式１!L76="-","",様式１!S76)</f>
        <v/>
      </c>
      <c r="BU2" s="164" t="str">
        <f>IF(様式１!L18="","",様式１!R18)</f>
        <v/>
      </c>
      <c r="BV2" s="164" t="str">
        <f>IF(様式１!L19="","",様式１!R19)</f>
        <v/>
      </c>
      <c r="BW2" s="164" t="str">
        <f>IF(様式１!L20="","",様式１!R20)</f>
        <v/>
      </c>
      <c r="BX2" s="164" t="str">
        <f>IF(様式１!L21="","",様式１!R21)</f>
        <v/>
      </c>
      <c r="BY2" s="164" t="str">
        <f>IF(様式１!L19="","",様式１!R22)</f>
        <v/>
      </c>
      <c r="BZ2" s="164" t="str">
        <f>IF(様式１!L23="","",様式１!R23)</f>
        <v/>
      </c>
      <c r="CA2" s="164" t="str">
        <f>IF(様式１!L24="","",様式１!R24)</f>
        <v/>
      </c>
      <c r="CB2" s="164" t="str">
        <f>IF(様式１!L25="","",様式１!R25)</f>
        <v/>
      </c>
      <c r="CC2" s="164" t="str">
        <f>IF(様式１!L26="","",様式１!R26)</f>
        <v/>
      </c>
      <c r="CD2" s="164" t="str">
        <f>IF(様式１!L24="","",様式１!R27)</f>
        <v/>
      </c>
      <c r="CE2" s="164" t="str">
        <f>IF(様式１!L18="","",様式１!R28)</f>
        <v/>
      </c>
      <c r="CF2" s="164" t="str">
        <f>IF(様式１!L29="","",様式１!R29)</f>
        <v/>
      </c>
      <c r="CG2" s="164" t="str">
        <f>IF(様式１!L30="","",様式１!R30)</f>
        <v/>
      </c>
      <c r="CH2" s="164" t="str">
        <f>IF(様式１!L32="","",様式１!R32)</f>
        <v/>
      </c>
      <c r="CI2" s="164" t="str">
        <f>IF(様式１!L34="","",様式１!R33)</f>
        <v/>
      </c>
      <c r="CJ2" s="164" t="str">
        <f>IF(様式１!L34="","",様式１!R34)</f>
        <v/>
      </c>
      <c r="CK2" s="164" t="str">
        <f>IF(様式１!L35="","",様式１!R35)</f>
        <v/>
      </c>
      <c r="CL2" s="164" t="str">
        <f>IF(様式１!L36="","",様式１!R36)</f>
        <v/>
      </c>
      <c r="CM2" s="164" t="str">
        <f>IF(様式１!L39="","",様式１!R37)</f>
        <v/>
      </c>
      <c r="CN2" s="164" t="str">
        <f>IF(様式１!L39="","",様式１!R39)</f>
        <v/>
      </c>
      <c r="CO2" s="164" t="str">
        <f>IF(様式１!L40="","",様式１!R40)</f>
        <v/>
      </c>
      <c r="CP2" s="164" t="str">
        <f>IF(様式１!L41="","",様式１!R41)</f>
        <v/>
      </c>
      <c r="CQ2" s="164" t="str">
        <f>IF(様式１!L42="","",様式１!R42)</f>
        <v/>
      </c>
      <c r="CR2" s="164" t="str">
        <f>IF(様式１!L43="","",様式１!R43)</f>
        <v/>
      </c>
      <c r="CS2" s="164" t="str">
        <f>IF(様式１!L44="","",様式１!R44)</f>
        <v/>
      </c>
      <c r="CT2" s="164" t="str">
        <f>IF(様式１!L45="","",様式１!R45)</f>
        <v/>
      </c>
      <c r="CU2" s="164" t="str">
        <f>IF(様式１!L46="","",様式１!R46)</f>
        <v/>
      </c>
      <c r="CV2" s="164" t="str">
        <f>IF(様式１!L47="","",様式１!R47)</f>
        <v/>
      </c>
      <c r="CW2" s="164" t="str">
        <f>IF(様式１!L49="","",様式１!R49)</f>
        <v/>
      </c>
      <c r="CX2" s="164" t="str">
        <f>IF(様式１!L50="","",様式１!R50)</f>
        <v/>
      </c>
      <c r="CY2" s="164" t="str">
        <f>IF(様式１!L51="","",様式１!R51)</f>
        <v/>
      </c>
      <c r="CZ2" s="164" t="str">
        <f>IF(様式１!L53="","",様式１!R53)</f>
        <v/>
      </c>
      <c r="DB2" s="164" t="str">
        <f>IF(様式１!L55="","",様式１!R55)</f>
        <v/>
      </c>
      <c r="DC2" s="164" t="str">
        <f>IF(様式１!L56="","",様式１!R56)</f>
        <v/>
      </c>
      <c r="DD2" s="164" t="str">
        <f>IF(様式１!L57="","",様式１!R57)</f>
        <v/>
      </c>
      <c r="DE2" s="164" t="str">
        <f>IF(様式１!L18="","",様式１!R58)</f>
        <v/>
      </c>
      <c r="DF2" s="164" t="str">
        <f>IF(様式１!L60="","",様式１!R60)</f>
        <v/>
      </c>
      <c r="DG2" s="164" t="str">
        <f>IF(様式１!L61="","",様式１!R61)</f>
        <v/>
      </c>
      <c r="DH2" s="164" t="str">
        <f>IF(様式１!L62="","",様式１!R62)</f>
        <v/>
      </c>
      <c r="DI2" s="164" t="str">
        <f>IF(様式１!L63="","",様式１!R63)</f>
        <v/>
      </c>
      <c r="DJ2" s="164" t="str">
        <f>IF(様式１!L64="","",様式１!R64)</f>
        <v/>
      </c>
      <c r="DK2" s="164" t="str">
        <f>IF(様式１!L65="","",様式１!R65)</f>
        <v/>
      </c>
      <c r="DL2" s="164" t="str">
        <f>IF(様式１!L18="","",様式１!R67)</f>
        <v/>
      </c>
      <c r="DM2" s="164" t="str">
        <f>IF(様式１!L69="","",様式１!R69)</f>
        <v/>
      </c>
      <c r="DN2" s="164" t="str">
        <f>IF(様式１!L70="","",様式１!R70)</f>
        <v/>
      </c>
      <c r="DO2" s="164" t="str">
        <f>IF(様式１!L71="","",様式１!R71)</f>
        <v/>
      </c>
      <c r="DP2" s="164" t="str">
        <f>IF(様式１!L72="","",様式１!R72)</f>
        <v/>
      </c>
      <c r="DQ2" s="164" t="str">
        <f>IF(様式１!L18="","",様式１!R74)</f>
        <v/>
      </c>
      <c r="DR2" s="164" t="str">
        <f>IF(様式１!L75="","",様式１!R75)</f>
        <v/>
      </c>
      <c r="DS2" s="164" t="str">
        <f>IF(様式１!L76="-","",様式１!R76)</f>
        <v/>
      </c>
      <c r="DT2" s="165" t="str">
        <f>IF(様式１!G94="","",様式１!G94)</f>
        <v/>
      </c>
      <c r="DU2" s="165" t="str">
        <f>IF(様式１!L94="","",様式１!L94)</f>
        <v/>
      </c>
      <c r="DV2" s="166" t="str">
        <f>IF(様式１!$F96="","",様式１!$F96)</f>
        <v/>
      </c>
      <c r="DW2" s="167" t="str">
        <f>IF(様式１!$F102="","",様式１!$F102)</f>
        <v/>
      </c>
      <c r="DX2" s="167" t="str">
        <f>IF(様式１!$G102="","",様式１!$G102)</f>
        <v/>
      </c>
      <c r="DY2" s="167" t="str">
        <f>IF(様式１!$H102="","",様式１!$H102)</f>
        <v/>
      </c>
      <c r="DZ2" s="167" t="str">
        <f>IF(様式１!$I102="","",様式１!$I102)</f>
        <v/>
      </c>
      <c r="EA2" s="167" t="str">
        <f>IF(様式１!$J102="","",様式１!$J102)</f>
        <v/>
      </c>
      <c r="EB2" s="167" t="str">
        <f>IF(様式１!$K102="","",様式１!$K102)</f>
        <v/>
      </c>
      <c r="EC2" s="167" t="str">
        <f>IF(様式１!$M102="","",様式１!$M102)</f>
        <v/>
      </c>
      <c r="ED2" s="167" t="str">
        <f>IF(様式１!$N102="","",様式１!$N102)</f>
        <v/>
      </c>
      <c r="EE2" s="167" t="str">
        <f>IF(様式１!$O102="","",様式１!$O102)</f>
        <v/>
      </c>
      <c r="EF2" s="167" t="str">
        <f>IF(様式１!$P102="","",様式１!$P102)</f>
        <v/>
      </c>
      <c r="EG2" s="167" t="str">
        <f>IF(様式１!$F103="","",様式１!$F103)</f>
        <v/>
      </c>
      <c r="EH2" s="167" t="str">
        <f>IF(様式１!$G103="","",様式１!$G103)</f>
        <v/>
      </c>
      <c r="EI2" s="167" t="str">
        <f>IF(様式１!$H103="","",様式１!$H103)</f>
        <v/>
      </c>
      <c r="EJ2" s="167" t="str">
        <f>IF(様式１!$I103="","",様式１!$I103)</f>
        <v/>
      </c>
      <c r="EK2" s="167" t="str">
        <f>IF(様式１!$J103="","",様式１!$J103)</f>
        <v/>
      </c>
      <c r="EL2" s="167" t="str">
        <f>IF(様式１!$K103="","",様式１!$K103)</f>
        <v/>
      </c>
      <c r="EM2" s="167" t="str">
        <f>IF(様式１!$M103="","",様式１!$M103)</f>
        <v/>
      </c>
      <c r="EN2" s="167" t="str">
        <f>IF(様式１!$N103="","",様式１!$N103)</f>
        <v/>
      </c>
      <c r="EO2" s="167" t="str">
        <f>IF(様式１!$O103="","",様式１!$O103)</f>
        <v/>
      </c>
      <c r="EP2" s="167" t="str">
        <f>IF(様式１!$P103="","",様式１!$P103)</f>
        <v/>
      </c>
      <c r="EQ2" s="167" t="str">
        <f>IF(様式１!$F104="","",様式１!$F104)</f>
        <v/>
      </c>
      <c r="ER2" s="167" t="str">
        <f>IF(様式１!$G104="","",様式１!$G104)</f>
        <v/>
      </c>
      <c r="ES2" s="167" t="str">
        <f>IF(様式１!$H104="","",様式１!$H104)</f>
        <v/>
      </c>
      <c r="ET2" s="167" t="str">
        <f>IF(様式１!$I104="","",様式１!$I104)</f>
        <v/>
      </c>
      <c r="EU2" s="167" t="str">
        <f>IF(様式１!$J104="","",様式１!$J104)</f>
        <v/>
      </c>
      <c r="EV2" s="167" t="str">
        <f>IF(様式１!$K104="","",様式１!$K104)</f>
        <v/>
      </c>
      <c r="EW2" s="167" t="str">
        <f>IF(様式１!$M104="","",様式１!$M104)</f>
        <v/>
      </c>
      <c r="EX2" s="167" t="str">
        <f>IF(様式１!$N104="","",様式１!$N104)</f>
        <v/>
      </c>
      <c r="EY2" s="167" t="str">
        <f>IF(様式１!$O104="","",様式１!$O104)</f>
        <v/>
      </c>
      <c r="EZ2" s="167" t="str">
        <f>IF(様式１!$P104="","",様式１!$P104)</f>
        <v/>
      </c>
      <c r="FA2" s="167">
        <f>IF(様式１!$F105="","",様式１!$F105)</f>
        <v>0</v>
      </c>
      <c r="FB2" s="167">
        <f>IF(様式１!$G105="","",様式１!$G105)</f>
        <v>0</v>
      </c>
      <c r="FC2" s="167">
        <f>IF(様式１!$H105="","",様式１!$H105)</f>
        <v>0</v>
      </c>
      <c r="FD2" s="167">
        <f>IF(様式１!$I105="","",様式１!$I105)</f>
        <v>0</v>
      </c>
      <c r="FE2" s="167">
        <f>IF(様式１!$J105="","",様式１!$J105)</f>
        <v>0</v>
      </c>
      <c r="FF2" s="167">
        <f>IF(様式１!$K105="","",様式１!$K105)</f>
        <v>0</v>
      </c>
      <c r="FG2" s="167">
        <f>IF(様式１!$M105="","",様式１!$M105)</f>
        <v>0</v>
      </c>
      <c r="FH2" s="167">
        <f>IF(様式１!$N105="","",様式１!$N105)</f>
        <v>0</v>
      </c>
      <c r="FI2" s="167">
        <f>IF(様式１!$O105="","",様式１!$O105)</f>
        <v>0</v>
      </c>
      <c r="FJ2" s="167">
        <f>IF(様式１!$P105="","",様式１!$P105)</f>
        <v>0</v>
      </c>
      <c r="FK2" s="167" t="str">
        <f>IF(様式１!$F106="","",様式１!$F106)</f>
        <v/>
      </c>
      <c r="FL2" s="167" t="str">
        <f>IF(様式１!$G106="","",様式１!$G106)</f>
        <v/>
      </c>
      <c r="FM2" s="167" t="str">
        <f>IF(様式１!$H106="","",様式１!$H106)</f>
        <v/>
      </c>
      <c r="FN2" s="167" t="str">
        <f>IF(様式１!$I106="","",様式１!$I106)</f>
        <v/>
      </c>
      <c r="FO2" s="167" t="str">
        <f>IF(様式１!$J106="","",様式１!$J106)</f>
        <v/>
      </c>
      <c r="FP2" s="167" t="str">
        <f>IF(様式１!$K106="","",様式１!$K106)</f>
        <v/>
      </c>
      <c r="FQ2" s="167" t="str">
        <f>IF(様式１!$M106="","",様式１!$M106)</f>
        <v/>
      </c>
      <c r="FR2" s="167" t="str">
        <f>IF(様式１!$N106="","",様式１!$N106)</f>
        <v/>
      </c>
      <c r="FS2" s="167" t="str">
        <f>IF(様式１!$O106="","",様式１!$O106)</f>
        <v/>
      </c>
      <c r="FT2" s="167" t="str">
        <f>IF(様式１!$P106="","",様式１!$P106)</f>
        <v/>
      </c>
      <c r="FU2" s="167" t="str">
        <f>IF(様式１!$F107="","",様式１!$F107)</f>
        <v/>
      </c>
      <c r="FV2" s="167" t="str">
        <f>IF(様式１!$G107="","",様式１!$G107)</f>
        <v/>
      </c>
      <c r="FW2" s="167" t="str">
        <f>IF(様式１!$H107="","",様式１!$H107)</f>
        <v/>
      </c>
      <c r="FX2" s="167" t="str">
        <f>IF(様式１!$I107="","",様式１!$I107)</f>
        <v/>
      </c>
      <c r="FY2" s="167" t="str">
        <f>IF(様式１!$J107="","",様式１!$J107)</f>
        <v/>
      </c>
      <c r="FZ2" s="167" t="str">
        <f>IF(様式１!$K107="","",様式１!$K107)</f>
        <v/>
      </c>
      <c r="GA2" s="167" t="str">
        <f>IF(様式１!$M107="","",様式１!$M107)</f>
        <v/>
      </c>
      <c r="GB2" s="167" t="str">
        <f>IF(様式１!$N107="","",様式１!$N107)</f>
        <v/>
      </c>
      <c r="GC2" s="167" t="str">
        <f>IF(様式１!$O107="","",様式１!$O107)</f>
        <v/>
      </c>
      <c r="GD2" s="167" t="str">
        <f>IF(様式１!$P107="","",様式１!$P107)</f>
        <v/>
      </c>
      <c r="GE2" s="167" t="str">
        <f>IF(様式１!$F108="","",様式１!$F108)</f>
        <v/>
      </c>
      <c r="GF2" s="167" t="str">
        <f>IF(様式１!$G108="","",様式１!$G108)</f>
        <v/>
      </c>
      <c r="GG2" s="167" t="str">
        <f>IF(様式１!$H108="","",様式１!$H108)</f>
        <v/>
      </c>
      <c r="GH2" s="167" t="str">
        <f>IF(様式１!$I108="","",様式１!$I108)</f>
        <v/>
      </c>
      <c r="GI2" s="167" t="str">
        <f>IF(様式１!$J108="","",様式１!$J108)</f>
        <v/>
      </c>
      <c r="GJ2" s="167" t="str">
        <f>IF(様式１!$K108="","",様式１!$K108)</f>
        <v/>
      </c>
      <c r="GK2" s="167" t="str">
        <f>IF(様式１!$M108="","",様式１!$M108)</f>
        <v/>
      </c>
      <c r="GL2" s="167" t="str">
        <f>IF(様式１!$N108="","",様式１!$N108)</f>
        <v/>
      </c>
      <c r="GM2" s="167" t="str">
        <f>IF(様式１!$O108="","",様式１!$O108)</f>
        <v/>
      </c>
      <c r="GN2" s="167" t="str">
        <f>IF(様式１!$P108="","",様式１!$P108)</f>
        <v/>
      </c>
      <c r="GO2" s="167" t="str">
        <f>IF(様式１!$F109="","",様式１!$F109)</f>
        <v/>
      </c>
      <c r="GP2" s="167" t="str">
        <f>IF(様式１!$G109="","",様式１!$G109)</f>
        <v/>
      </c>
      <c r="GQ2" s="167" t="str">
        <f>IF(様式１!$H109="","",様式１!$H109)</f>
        <v/>
      </c>
      <c r="GR2" s="167" t="str">
        <f>IF(様式１!$I109="","",様式１!$I109)</f>
        <v/>
      </c>
      <c r="GS2" s="167" t="str">
        <f>IF(様式１!$J109="","",様式１!$J109)</f>
        <v/>
      </c>
      <c r="GT2" s="167" t="str">
        <f>IF(様式１!$K109="","",様式１!$K109)</f>
        <v/>
      </c>
      <c r="GU2" s="167" t="str">
        <f>IF(様式１!$M109="","",様式１!$M109)</f>
        <v/>
      </c>
      <c r="GV2" s="167" t="str">
        <f>IF(様式１!$N109="","",様式１!$N109)</f>
        <v/>
      </c>
      <c r="GW2" s="167" t="str">
        <f>IF(様式１!$O109="","",様式１!$O109)</f>
        <v/>
      </c>
      <c r="GX2" s="167" t="str">
        <f>IF(様式１!$P109="","",様式１!$P109)</f>
        <v/>
      </c>
      <c r="GY2" s="167">
        <f>IF(様式１!$F110="","",様式１!$F110)</f>
        <v>0</v>
      </c>
      <c r="GZ2" s="167">
        <f>IF(様式１!$G110="","",様式１!$G110)</f>
        <v>0</v>
      </c>
      <c r="HA2" s="167">
        <f>IF(様式１!$H110="","",様式１!$H110)</f>
        <v>0</v>
      </c>
      <c r="HB2" s="167">
        <f>IF(様式１!$I110="","",様式１!$I110)</f>
        <v>0</v>
      </c>
      <c r="HC2" s="167">
        <f>IF(様式１!$J110="","",様式１!$J110)</f>
        <v>0</v>
      </c>
      <c r="HD2" s="167">
        <f>IF(様式１!$K110="","",様式１!$K110)</f>
        <v>0</v>
      </c>
      <c r="HE2" s="167">
        <f>IF(様式１!$M110="","",様式１!$M110)</f>
        <v>0</v>
      </c>
      <c r="HF2" s="167">
        <f>IF(様式１!$N110="","",様式１!$N110)</f>
        <v>0</v>
      </c>
      <c r="HG2" s="167">
        <f>IF(様式１!$O110="","",様式１!$O110)</f>
        <v>0</v>
      </c>
      <c r="HH2" s="167">
        <f>IF(様式１!$P110="","",様式１!$P110)</f>
        <v>0</v>
      </c>
      <c r="HI2" s="167" t="str">
        <f>IF(様式１!$F111="","",様式１!$F111)</f>
        <v/>
      </c>
      <c r="HJ2" s="167" t="str">
        <f>IF(様式１!$G111="","",様式１!$G111)</f>
        <v/>
      </c>
      <c r="HK2" s="167" t="str">
        <f>IF(様式１!$H111="","",様式１!$H111)</f>
        <v/>
      </c>
      <c r="HL2" s="167" t="str">
        <f>IF(様式１!$I111="","",様式１!$I111)</f>
        <v/>
      </c>
      <c r="HM2" s="167" t="str">
        <f>IF(様式１!$J111="","",様式１!$J111)</f>
        <v/>
      </c>
      <c r="HN2" s="167" t="str">
        <f>IF(様式１!$K111="","",様式１!$K111)</f>
        <v/>
      </c>
      <c r="HO2" s="167" t="str">
        <f>IF(様式１!$M111="","",様式１!$M111)</f>
        <v/>
      </c>
      <c r="HP2" s="167" t="str">
        <f>IF(様式１!$N111="","",様式１!$N111)</f>
        <v/>
      </c>
      <c r="HQ2" s="167" t="str">
        <f>IF(様式１!$O111="","",様式１!$O111)</f>
        <v/>
      </c>
      <c r="HR2" s="167" t="str">
        <f>IF(様式１!$P111="","",様式１!$P111)</f>
        <v/>
      </c>
      <c r="HS2" s="167" t="str">
        <f>IF(様式１!$F112="","",様式１!$F112)</f>
        <v/>
      </c>
      <c r="HT2" s="167" t="str">
        <f>IF(様式１!$G112="","",様式１!$G112)</f>
        <v/>
      </c>
      <c r="HU2" s="167" t="str">
        <f>IF(様式１!$H112="","",様式１!$H112)</f>
        <v/>
      </c>
      <c r="HV2" s="167" t="str">
        <f>IF(様式１!$I112="","",様式１!$I112)</f>
        <v/>
      </c>
      <c r="HW2" s="167" t="str">
        <f>IF(様式１!$J112="","",様式１!$J112)</f>
        <v/>
      </c>
      <c r="HX2" s="167" t="str">
        <f>IF(様式１!$K112="","",様式１!$K112)</f>
        <v/>
      </c>
      <c r="HY2" s="167" t="str">
        <f>IF(様式１!$M112="","",様式１!$M112)</f>
        <v/>
      </c>
      <c r="HZ2" s="167" t="str">
        <f>IF(様式１!$N112="","",様式１!$N112)</f>
        <v/>
      </c>
      <c r="IA2" s="167" t="str">
        <f>IF(様式１!$O112="","",様式１!$O112)</f>
        <v/>
      </c>
      <c r="IB2" s="167" t="str">
        <f>IF(様式１!$P112="","",様式１!$P112)</f>
        <v/>
      </c>
      <c r="IC2" s="167" t="str">
        <f>IF(様式１!$F113="","",様式１!$F113)</f>
        <v/>
      </c>
      <c r="ID2" s="167" t="str">
        <f>IF(様式１!$G113="","",様式１!$G113)</f>
        <v/>
      </c>
      <c r="IE2" s="167" t="str">
        <f>IF(様式１!$H113="","",様式１!$H113)</f>
        <v/>
      </c>
      <c r="IF2" s="167" t="str">
        <f>IF(様式１!$I113="","",様式１!$I113)</f>
        <v/>
      </c>
      <c r="IG2" s="167" t="str">
        <f>IF(様式１!$J113="","",様式１!$J113)</f>
        <v/>
      </c>
      <c r="IH2" s="167" t="str">
        <f>IF(様式１!$K113="","",様式１!$K113)</f>
        <v/>
      </c>
      <c r="II2" s="167" t="str">
        <f>IF(様式１!$M113="","",様式１!$M113)</f>
        <v/>
      </c>
      <c r="IJ2" s="167" t="str">
        <f>IF(様式１!$N113="","",様式１!$N113)</f>
        <v/>
      </c>
      <c r="IK2" s="167" t="str">
        <f>IF(様式１!$O113="","",様式１!$O113)</f>
        <v/>
      </c>
      <c r="IL2" s="167" t="str">
        <f>IF(様式１!$P113="","",様式１!$P113)</f>
        <v/>
      </c>
      <c r="IM2" s="167">
        <f>IF(様式１!$F114="","",様式１!$F114)</f>
        <v>0</v>
      </c>
      <c r="IN2" s="167">
        <f>IF(様式１!$G114="","",様式１!$G114)</f>
        <v>0</v>
      </c>
      <c r="IO2" s="167">
        <f>IF(様式１!$H114="","",様式１!$H114)</f>
        <v>0</v>
      </c>
      <c r="IP2" s="167">
        <f>IF(様式１!$I114="","",様式１!$I114)</f>
        <v>0</v>
      </c>
      <c r="IQ2" s="167">
        <f>IF(様式１!$J114="","",様式１!$J114)</f>
        <v>0</v>
      </c>
      <c r="IR2" s="167">
        <f>IF(様式１!$K114="","",様式１!$K114)</f>
        <v>0</v>
      </c>
      <c r="IS2" s="167">
        <f>IF(様式１!$M114="","",様式１!$M114)</f>
        <v>0</v>
      </c>
      <c r="IT2" s="167">
        <f>IF(様式１!$N114="","",様式１!$N114)</f>
        <v>0</v>
      </c>
      <c r="IU2" s="167">
        <f>IF(様式１!$O114="","",様式１!$O114)</f>
        <v>0</v>
      </c>
      <c r="IV2" s="167">
        <f>IF(様式１!$P114="","",様式１!$P114)</f>
        <v>0</v>
      </c>
      <c r="IW2" s="167" t="str">
        <f>IF(様式１!$F115="","",様式１!$F115)</f>
        <v/>
      </c>
      <c r="IX2" s="167" t="str">
        <f>IF(様式１!$G115="","",様式１!$G115)</f>
        <v/>
      </c>
      <c r="IY2" s="167" t="str">
        <f>IF(様式１!$H115="","",様式１!$H115)</f>
        <v/>
      </c>
      <c r="IZ2" s="167" t="str">
        <f>IF(様式１!$I115="","",様式１!$I115)</f>
        <v/>
      </c>
      <c r="JA2" s="167" t="str">
        <f>IF(様式１!$J115="","",様式１!$J115)</f>
        <v/>
      </c>
      <c r="JB2" s="167" t="str">
        <f>IF(様式１!$K115="","",様式１!$K115)</f>
        <v/>
      </c>
      <c r="JC2" s="167" t="str">
        <f>IF(様式１!$M115="","",様式１!$M115)</f>
        <v/>
      </c>
      <c r="JD2" s="167" t="str">
        <f>IF(様式１!$N115="","",様式１!$N115)</f>
        <v/>
      </c>
      <c r="JE2" s="167" t="str">
        <f>IF(様式１!$O115="","",様式１!$O115)</f>
        <v/>
      </c>
      <c r="JF2" s="167" t="str">
        <f>IF(様式１!$P115="","",様式１!$P115)</f>
        <v/>
      </c>
      <c r="JG2" s="167" t="str">
        <f>IF(様式１!$F116="","",様式１!$F116)</f>
        <v/>
      </c>
      <c r="JH2" s="167" t="str">
        <f>IF(様式１!$G116="","",様式１!$G116)</f>
        <v/>
      </c>
      <c r="JI2" s="167" t="str">
        <f>IF(様式１!$H116="","",様式１!$H116)</f>
        <v/>
      </c>
      <c r="JJ2" s="167" t="str">
        <f>IF(様式１!$I116="","",様式１!$I116)</f>
        <v/>
      </c>
      <c r="JK2" s="167" t="str">
        <f>IF(様式１!$J116="","",様式１!$J116)</f>
        <v/>
      </c>
      <c r="JL2" s="167" t="str">
        <f>IF(様式１!$K116="","",様式１!$K116)</f>
        <v/>
      </c>
      <c r="JM2" s="167" t="str">
        <f>IF(様式１!$M116="","",様式１!$M116)</f>
        <v/>
      </c>
      <c r="JN2" s="167" t="str">
        <f>IF(様式１!$N116="","",様式１!$N116)</f>
        <v/>
      </c>
      <c r="JO2" s="167" t="str">
        <f>IF(様式１!$O116="","",様式１!$O116)</f>
        <v/>
      </c>
      <c r="JP2" s="167" t="str">
        <f>IF(様式１!$P116="","",様式１!$P116)</f>
        <v/>
      </c>
      <c r="JQ2" s="167" t="str">
        <f>IF(様式１!$F117="","",様式１!$F117)</f>
        <v/>
      </c>
      <c r="JR2" s="167" t="str">
        <f>IF(様式１!$G117="","",様式１!$G117)</f>
        <v/>
      </c>
      <c r="JS2" s="167" t="str">
        <f>IF(様式１!$H117="","",様式１!$H117)</f>
        <v/>
      </c>
      <c r="JT2" s="167" t="str">
        <f>IF(様式１!$I117="","",様式１!$I117)</f>
        <v/>
      </c>
      <c r="JU2" s="167" t="str">
        <f>IF(様式１!$J117="","",様式１!$J117)</f>
        <v/>
      </c>
      <c r="JV2" s="167" t="str">
        <f>IF(様式１!$K117="","",様式１!$K117)</f>
        <v/>
      </c>
      <c r="JW2" s="167" t="str">
        <f>IF(様式１!$M117="","",様式１!$M117)</f>
        <v/>
      </c>
      <c r="JX2" s="167" t="str">
        <f>IF(様式１!$N117="","",様式１!$N117)</f>
        <v/>
      </c>
      <c r="JY2" s="167" t="str">
        <f>IF(様式１!$O117="","",様式１!$O117)</f>
        <v/>
      </c>
      <c r="JZ2" s="167" t="str">
        <f>IF(様式１!$P117="","",様式１!$P117)</f>
        <v/>
      </c>
      <c r="KA2" s="167" t="str">
        <f>IF(様式１!$F118="","",様式１!$F118)</f>
        <v/>
      </c>
      <c r="KB2" s="167" t="str">
        <f>IF(様式１!$G118="","",様式１!$G118)</f>
        <v/>
      </c>
      <c r="KC2" s="167" t="str">
        <f>IF(様式１!$H118="","",様式１!$H118)</f>
        <v/>
      </c>
      <c r="KD2" s="167" t="str">
        <f>IF(様式１!$I118="","",様式１!$I118)</f>
        <v/>
      </c>
      <c r="KE2" s="167" t="str">
        <f>IF(様式１!$J118="","",様式１!$J118)</f>
        <v/>
      </c>
      <c r="KF2" s="167" t="str">
        <f>IF(様式１!$K118="","",様式１!$K118)</f>
        <v/>
      </c>
      <c r="KG2" s="167" t="str">
        <f>IF(様式１!$M118="","",様式１!$M118)</f>
        <v/>
      </c>
      <c r="KH2" s="167" t="str">
        <f>IF(様式１!$N118="","",様式１!$N118)</f>
        <v/>
      </c>
      <c r="KI2" s="167" t="str">
        <f>IF(様式１!$O118="","",様式１!$O118)</f>
        <v/>
      </c>
      <c r="KJ2" s="167" t="str">
        <f>IF(様式１!$P118="","",様式１!$P118)</f>
        <v/>
      </c>
      <c r="KK2" s="167" t="str">
        <f>IF(様式１!$F119="","",様式１!$F119)</f>
        <v/>
      </c>
      <c r="KL2" s="167" t="str">
        <f>IF(様式１!$G119="","",様式１!$G119)</f>
        <v/>
      </c>
      <c r="KM2" s="167" t="str">
        <f>IF(様式１!$H119="","",様式１!$H119)</f>
        <v/>
      </c>
      <c r="KN2" s="167" t="str">
        <f>IF(様式１!$I119="","",様式１!$I119)</f>
        <v/>
      </c>
      <c r="KO2" s="167" t="str">
        <f>IF(様式１!$J119="","",様式１!$J119)</f>
        <v/>
      </c>
      <c r="KP2" s="167" t="str">
        <f>IF(様式１!$K119="","",様式１!$K119)</f>
        <v/>
      </c>
      <c r="KQ2" s="167" t="str">
        <f>IF(様式１!$M119="","",様式１!$M119)</f>
        <v/>
      </c>
      <c r="KR2" s="167" t="str">
        <f>IF(様式１!$N119="","",様式１!$N119)</f>
        <v/>
      </c>
      <c r="KS2" s="167" t="str">
        <f>IF(様式１!$O119="","",様式１!$O119)</f>
        <v/>
      </c>
      <c r="KT2" s="167" t="str">
        <f>IF(様式１!$P119="","",様式１!$P119)</f>
        <v/>
      </c>
      <c r="KU2" s="167" t="str">
        <f>IF(様式１!$F120="","",様式１!$F120)</f>
        <v/>
      </c>
      <c r="KV2" s="167" t="str">
        <f>IF(様式１!$G120="","",様式１!$G120)</f>
        <v/>
      </c>
      <c r="KW2" s="167" t="str">
        <f>IF(様式１!$H120="","",様式１!$H120)</f>
        <v/>
      </c>
      <c r="KX2" s="167" t="str">
        <f>IF(様式１!$I120="","",様式１!$I120)</f>
        <v/>
      </c>
      <c r="KY2" s="167" t="str">
        <f>IF(様式１!$J120="","",様式１!$J120)</f>
        <v/>
      </c>
      <c r="KZ2" s="167" t="str">
        <f>IF(様式１!$K120="","",様式１!$K120)</f>
        <v/>
      </c>
      <c r="LA2" s="167" t="str">
        <f>IF(様式１!$M120="","",様式１!$M120)</f>
        <v/>
      </c>
      <c r="LB2" s="167" t="str">
        <f>IF(様式１!$N120="","",様式１!$N120)</f>
        <v/>
      </c>
      <c r="LC2" s="167" t="str">
        <f>IF(様式１!$O120="","",様式１!$O120)</f>
        <v/>
      </c>
      <c r="LD2" s="167" t="str">
        <f>IF(様式１!$P120="","",様式１!$P120)</f>
        <v/>
      </c>
      <c r="LE2" s="167">
        <f>IF(様式１!$F121="","",様式１!$F121)</f>
        <v>0</v>
      </c>
      <c r="LF2" s="167">
        <f>IF(様式１!$G121="","",様式１!$G121)</f>
        <v>0</v>
      </c>
      <c r="LG2" s="167">
        <f>IF(様式１!$H121="","",様式１!$H121)</f>
        <v>0</v>
      </c>
      <c r="LH2" s="167">
        <f>IF(様式１!$I121="","",様式１!$I121)</f>
        <v>0</v>
      </c>
      <c r="LI2" s="167">
        <f>IF(様式１!$J121="","",様式１!$J121)</f>
        <v>0</v>
      </c>
      <c r="LJ2" s="167">
        <f>IF(様式１!$K121="","",様式１!$K121)</f>
        <v>0</v>
      </c>
      <c r="LK2" s="167">
        <f>IF(様式１!$M121="","",様式１!$M121)</f>
        <v>0</v>
      </c>
      <c r="LL2" s="167">
        <f>IF(様式１!$N121="","",様式１!$N121)</f>
        <v>0</v>
      </c>
      <c r="LM2" s="167">
        <f>IF(様式１!$O121="","",様式１!$O121)</f>
        <v>0</v>
      </c>
      <c r="LN2" s="167">
        <f>IF(様式１!$P121="","",様式１!$P121)</f>
        <v>0</v>
      </c>
      <c r="LO2" s="167" t="str">
        <f>IF(様式１!$F122="","",様式１!$F122)</f>
        <v/>
      </c>
      <c r="LP2" s="167" t="str">
        <f>IF(様式１!$G122="","",様式１!$G122)</f>
        <v/>
      </c>
      <c r="LQ2" s="167" t="str">
        <f>IF(様式１!$H122="","",様式１!$H122)</f>
        <v/>
      </c>
      <c r="LR2" s="167" t="str">
        <f>IF(様式１!$I122="","",様式１!$I122)</f>
        <v/>
      </c>
      <c r="LS2" s="167" t="str">
        <f>IF(様式１!$J122="","",様式１!$J122)</f>
        <v/>
      </c>
      <c r="LT2" s="167" t="str">
        <f>IF(様式１!$K122="","",様式１!$K122)</f>
        <v/>
      </c>
      <c r="LU2" s="167" t="str">
        <f>IF(様式１!$M122="","",様式１!$M122)</f>
        <v/>
      </c>
      <c r="LV2" s="167" t="str">
        <f>IF(様式１!$N122="","",様式１!$N122)</f>
        <v/>
      </c>
      <c r="LW2" s="167" t="str">
        <f>IF(様式１!$O122="","",様式１!$O122)</f>
        <v/>
      </c>
      <c r="LX2" s="167" t="str">
        <f>IF(様式１!$P122="","",様式１!$P122)</f>
        <v/>
      </c>
      <c r="LY2" s="167" t="str">
        <f>IF(様式１!$F123="","",様式１!$F123)</f>
        <v/>
      </c>
      <c r="LZ2" s="167" t="str">
        <f>IF(様式１!$G123="","",様式１!$G123)</f>
        <v/>
      </c>
      <c r="MA2" s="167" t="str">
        <f>IF(様式１!$H123="","",様式１!$H123)</f>
        <v/>
      </c>
      <c r="MB2" s="167" t="str">
        <f>IF(様式１!$I123="","",様式１!$I123)</f>
        <v/>
      </c>
      <c r="MC2" s="167" t="str">
        <f>IF(様式１!$J123="","",様式１!$J123)</f>
        <v/>
      </c>
      <c r="MD2" s="167" t="str">
        <f>IF(様式１!$K123="","",様式１!$K123)</f>
        <v/>
      </c>
      <c r="ME2" s="167" t="str">
        <f>IF(様式１!$M123="","",様式１!$M123)</f>
        <v/>
      </c>
      <c r="MF2" s="167" t="str">
        <f>IF(様式１!$N123="","",様式１!$N123)</f>
        <v/>
      </c>
      <c r="MG2" s="167" t="str">
        <f>IF(様式１!$O123="","",様式１!$O123)</f>
        <v/>
      </c>
      <c r="MH2" s="167" t="str">
        <f>IF(様式１!$P123="","",様式１!$P123)</f>
        <v/>
      </c>
      <c r="MI2" s="167" t="str">
        <f>IF(様式１!$F124="","",様式１!$F124)</f>
        <v/>
      </c>
      <c r="MJ2" s="167" t="str">
        <f>IF(様式１!$G124="","",様式１!$G124)</f>
        <v/>
      </c>
      <c r="MK2" s="167" t="str">
        <f>IF(様式１!$H124="","",様式１!$H124)</f>
        <v/>
      </c>
      <c r="ML2" s="167" t="str">
        <f>IF(様式１!$I124="","",様式１!$I124)</f>
        <v/>
      </c>
      <c r="MM2" s="167" t="str">
        <f>IF(様式１!$J124="","",様式１!$J124)</f>
        <v/>
      </c>
      <c r="MN2" s="167" t="str">
        <f>IF(様式１!$K124="","",様式１!$K124)</f>
        <v/>
      </c>
      <c r="MO2" s="167" t="str">
        <f>IF(様式１!$M124="","",様式１!$M124)</f>
        <v/>
      </c>
      <c r="MP2" s="167" t="str">
        <f>IF(様式１!$N124="","",様式１!$N124)</f>
        <v/>
      </c>
      <c r="MQ2" s="167" t="str">
        <f>IF(様式１!$O124="","",様式１!$O124)</f>
        <v/>
      </c>
      <c r="MR2" s="167" t="str">
        <f>IF(様式１!$P124="","",様式１!$P124)</f>
        <v/>
      </c>
      <c r="MS2" s="167" t="str">
        <f>IF(様式１!$F125="","",様式１!$F125)</f>
        <v/>
      </c>
      <c r="MT2" s="167" t="str">
        <f>IF(様式１!$G125="","",様式１!$G125)</f>
        <v/>
      </c>
      <c r="MU2" s="167" t="str">
        <f>IF(様式１!$H125="","",様式１!$H125)</f>
        <v/>
      </c>
      <c r="MV2" s="167" t="str">
        <f>IF(様式１!$I125="","",様式１!$I125)</f>
        <v/>
      </c>
      <c r="MW2" s="167" t="str">
        <f>IF(様式１!$J125="","",様式１!$J125)</f>
        <v/>
      </c>
      <c r="MX2" s="167" t="str">
        <f>IF(様式１!$K125="","",様式１!$K125)</f>
        <v/>
      </c>
      <c r="MY2" s="167" t="str">
        <f>IF(様式１!$M125="","",様式１!$M125)</f>
        <v/>
      </c>
      <c r="MZ2" s="167" t="str">
        <f>IF(様式１!$N125="","",様式１!$N125)</f>
        <v/>
      </c>
      <c r="NA2" s="167" t="str">
        <f>IF(様式１!$O125="","",様式１!$O125)</f>
        <v/>
      </c>
      <c r="NB2" s="167" t="str">
        <f>IF(様式１!$P125="","",様式１!$P125)</f>
        <v/>
      </c>
      <c r="NC2" s="167" t="str">
        <f>IF(様式１!$F126="","",様式１!$F126)</f>
        <v/>
      </c>
      <c r="ND2" s="167" t="str">
        <f>IF(様式１!$G126="","",様式１!$G126)</f>
        <v/>
      </c>
      <c r="NE2" s="167" t="str">
        <f>IF(様式１!$H126="","",様式１!$H126)</f>
        <v/>
      </c>
      <c r="NF2" s="167" t="str">
        <f>IF(様式１!$I126="","",様式１!$I126)</f>
        <v/>
      </c>
      <c r="NG2" s="167" t="str">
        <f>IF(様式１!$J126="","",様式１!$J126)</f>
        <v/>
      </c>
      <c r="NH2" s="167" t="str">
        <f>IF(様式１!$K126="","",様式１!$K126)</f>
        <v/>
      </c>
      <c r="NI2" s="167" t="str">
        <f>IF(様式１!$M126="","",様式１!$M126)</f>
        <v/>
      </c>
      <c r="NJ2" s="167" t="str">
        <f>IF(様式１!$N126="","",様式１!$N126)</f>
        <v/>
      </c>
      <c r="NK2" s="167" t="str">
        <f>IF(様式１!$O126="","",様式１!$O126)</f>
        <v/>
      </c>
      <c r="NL2" s="167" t="str">
        <f>IF(様式１!$P126="","",様式１!$P126)</f>
        <v/>
      </c>
      <c r="NM2" s="167" t="str">
        <f>IF(様式１!$F127="","",様式１!$F127)</f>
        <v/>
      </c>
      <c r="NN2" s="167" t="str">
        <f>IF(様式１!$G127="","",様式１!$G127)</f>
        <v/>
      </c>
      <c r="NO2" s="167" t="str">
        <f>IF(様式１!$H127="","",様式１!$H127)</f>
        <v/>
      </c>
      <c r="NP2" s="167" t="str">
        <f>IF(様式１!$I127="","",様式１!$I127)</f>
        <v/>
      </c>
      <c r="NQ2" s="167" t="str">
        <f>IF(様式１!$J127="","",様式１!$J127)</f>
        <v/>
      </c>
      <c r="NR2" s="167" t="str">
        <f>IF(様式１!$K127="","",様式１!$K127)</f>
        <v/>
      </c>
      <c r="NS2" s="167" t="str">
        <f>IF(様式１!$M127="","",様式１!$M127)</f>
        <v/>
      </c>
      <c r="NT2" s="167" t="str">
        <f>IF(様式１!$N127="","",様式１!$N127)</f>
        <v/>
      </c>
      <c r="NU2" s="167" t="str">
        <f>IF(様式１!$O127="","",様式１!$O127)</f>
        <v/>
      </c>
      <c r="NV2" s="167" t="str">
        <f>IF(様式１!$P127="","",様式１!$P127)</f>
        <v/>
      </c>
      <c r="NW2" s="167" t="str">
        <f>IF(様式１!$F128="","",様式１!$F128)</f>
        <v/>
      </c>
      <c r="NX2" s="167" t="str">
        <f>IF(様式１!$G128="","",様式１!$G128)</f>
        <v/>
      </c>
      <c r="NY2" s="167" t="str">
        <f>IF(様式１!$H128="","",様式１!$H128)</f>
        <v/>
      </c>
      <c r="NZ2" s="167" t="str">
        <f>IF(様式１!$I128="","",様式１!$I128)</f>
        <v/>
      </c>
      <c r="OA2" s="167" t="str">
        <f>IF(様式１!$J128="","",様式１!$J128)</f>
        <v/>
      </c>
      <c r="OB2" s="167" t="str">
        <f>IF(様式１!$K128="","",様式１!$K128)</f>
        <v/>
      </c>
      <c r="OC2" s="167" t="str">
        <f>IF(様式１!$M128="","",様式１!$M128)</f>
        <v/>
      </c>
      <c r="OD2" s="167" t="str">
        <f>IF(様式１!$N128="","",様式１!$N128)</f>
        <v/>
      </c>
      <c r="OE2" s="167" t="str">
        <f>IF(様式１!$O128="","",様式１!$O128)</f>
        <v/>
      </c>
      <c r="OF2" s="167" t="str">
        <f>IF(様式１!$P128="","",様式１!$P128)</f>
        <v/>
      </c>
      <c r="OG2" s="167">
        <f>IF(様式１!$F129="","",様式１!$F129)</f>
        <v>0</v>
      </c>
      <c r="OH2" s="167">
        <f>IF(様式１!$G129="","",様式１!$G129)</f>
        <v>0</v>
      </c>
      <c r="OI2" s="167">
        <f>IF(様式１!$H129="","",様式１!$H129)</f>
        <v>0</v>
      </c>
      <c r="OJ2" s="167">
        <f>IF(様式１!$I129="","",様式１!$I129)</f>
        <v>0</v>
      </c>
      <c r="OK2" s="167">
        <f>IF(様式１!$J129="","",様式１!$J129)</f>
        <v>0</v>
      </c>
      <c r="OL2" s="167">
        <f>IF(様式１!$K129="","",様式１!$K129)</f>
        <v>0</v>
      </c>
      <c r="OM2" s="167">
        <f>IF(様式１!$M129="","",様式１!$M129)</f>
        <v>0</v>
      </c>
      <c r="ON2" s="167">
        <f>IF(様式１!$N129="","",様式１!$N129)</f>
        <v>0</v>
      </c>
      <c r="OO2" s="167">
        <f>IF(様式１!$O129="","",様式１!$O129)</f>
        <v>0</v>
      </c>
      <c r="OP2" s="167">
        <f>IF(様式１!$P129="","",様式１!$P129)</f>
        <v>0</v>
      </c>
      <c r="OQ2" s="167" t="str">
        <f>IF(様式１!$F130="","",様式１!$F130)</f>
        <v/>
      </c>
      <c r="OR2" s="167" t="str">
        <f>IF(様式１!$G130="","",様式１!$G130)</f>
        <v/>
      </c>
      <c r="OS2" s="167" t="str">
        <f>IF(様式１!$H130="","",様式１!$H130)</f>
        <v/>
      </c>
      <c r="OT2" s="167" t="str">
        <f>IF(様式１!$I130="","",様式１!$I130)</f>
        <v/>
      </c>
      <c r="OU2" s="167" t="str">
        <f>IF(様式１!$J130="","",様式１!$J130)</f>
        <v/>
      </c>
      <c r="OV2" s="167" t="str">
        <f>IF(様式１!$K130="","",様式１!$K130)</f>
        <v/>
      </c>
      <c r="OW2" s="167" t="str">
        <f>IF(様式１!$M130="","",様式１!$M130)</f>
        <v/>
      </c>
      <c r="OX2" s="167" t="str">
        <f>IF(様式１!$N130="","",様式１!$N130)</f>
        <v/>
      </c>
      <c r="OY2" s="167" t="str">
        <f>IF(様式１!$O130="","",様式１!$O130)</f>
        <v/>
      </c>
      <c r="OZ2" s="167" t="str">
        <f>IF(様式１!$P130="","",様式１!$P130)</f>
        <v/>
      </c>
      <c r="PA2" s="167" t="str">
        <f>IF(様式１!$F131="","",様式１!$F131)</f>
        <v/>
      </c>
      <c r="PB2" s="167" t="str">
        <f>IF(様式１!$G131="","",様式１!$G131)</f>
        <v/>
      </c>
      <c r="PC2" s="167" t="str">
        <f>IF(様式１!$H131="","",様式１!$H131)</f>
        <v/>
      </c>
      <c r="PD2" s="167" t="str">
        <f>IF(様式１!$I131="","",様式１!$I131)</f>
        <v/>
      </c>
      <c r="PE2" s="167" t="str">
        <f>IF(様式１!$J131="","",様式１!$J131)</f>
        <v/>
      </c>
      <c r="PF2" s="167" t="str">
        <f>IF(様式１!$K131="","",様式１!$K131)</f>
        <v/>
      </c>
      <c r="PG2" s="167" t="str">
        <f>IF(様式１!$M131="","",様式１!$M131)</f>
        <v/>
      </c>
      <c r="PH2" s="167" t="str">
        <f>IF(様式１!$N131="","",様式１!$N131)</f>
        <v/>
      </c>
      <c r="PI2" s="167" t="str">
        <f>IF(様式１!$O131="","",様式１!$O131)</f>
        <v/>
      </c>
      <c r="PJ2" s="167" t="str">
        <f>IF(様式１!$P131="","",様式１!$P131)</f>
        <v/>
      </c>
      <c r="PK2" s="167" t="str">
        <f>IF(様式１!$F132="","",様式１!$F132)</f>
        <v/>
      </c>
      <c r="PL2" s="167" t="str">
        <f>IF(様式１!$G132="","",様式１!$G132)</f>
        <v/>
      </c>
      <c r="PM2" s="167" t="str">
        <f>IF(様式１!$H132="","",様式１!$H132)</f>
        <v/>
      </c>
      <c r="PN2" s="167" t="str">
        <f>IF(様式１!$I132="","",様式１!$I132)</f>
        <v/>
      </c>
      <c r="PO2" s="167" t="str">
        <f>IF(様式１!$J132="","",様式１!$J132)</f>
        <v/>
      </c>
      <c r="PP2" s="167" t="str">
        <f>IF(様式１!$K132="","",様式１!$K132)</f>
        <v/>
      </c>
      <c r="PQ2" s="167" t="str">
        <f>IF(様式１!$M132="","",様式１!$M132)</f>
        <v/>
      </c>
      <c r="PR2" s="167" t="str">
        <f>IF(様式１!$N132="","",様式１!$N132)</f>
        <v/>
      </c>
      <c r="PS2" s="167" t="str">
        <f>IF(様式１!$O132="","",様式１!$O132)</f>
        <v/>
      </c>
      <c r="PT2" s="167" t="str">
        <f>IF(様式１!$P132="","",様式１!$P132)</f>
        <v/>
      </c>
      <c r="PU2" s="167" t="str">
        <f>IF(様式１!$F133="","",様式１!$F133)</f>
        <v/>
      </c>
      <c r="PV2" s="167" t="str">
        <f>IF(様式１!$G133="","",様式１!$G133)</f>
        <v/>
      </c>
      <c r="PW2" s="167" t="str">
        <f>IF(様式１!$H133="","",様式１!$H133)</f>
        <v/>
      </c>
      <c r="PX2" s="167" t="str">
        <f>IF(様式１!$I133="","",様式１!$I133)</f>
        <v/>
      </c>
      <c r="PY2" s="167" t="str">
        <f>IF(様式１!$J133="","",様式１!$J133)</f>
        <v/>
      </c>
      <c r="PZ2" s="167" t="str">
        <f>IF(様式１!$K133="","",様式１!$K133)</f>
        <v/>
      </c>
      <c r="QA2" s="167" t="str">
        <f>IF(様式１!$M133="","",様式１!$M133)</f>
        <v/>
      </c>
      <c r="QB2" s="167" t="str">
        <f>IF(様式１!$N133="","",様式１!$N133)</f>
        <v/>
      </c>
      <c r="QC2" s="167" t="str">
        <f>IF(様式１!$O133="","",様式１!$O133)</f>
        <v/>
      </c>
      <c r="QD2" s="167" t="str">
        <f>IF(様式１!$P133="","",様式１!$P133)</f>
        <v/>
      </c>
    </row>
  </sheetData>
  <sheetProtection algorithmName="SHA-512" hashValue="p+z1UGqBTuKm2E5H4iJHRXtXtp/iws3lnGF0qPHRH8RNewYo0QvopDc29qhOLkSzZ1mLg4RirMnqm/6eZIZ0/g==" saltValue="nxc9pgrXsoy6O7fp+ZbbdQ=="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53" t="s">
        <v>213</v>
      </c>
      <c r="C2" s="254"/>
      <c r="D2" s="50" t="s">
        <v>214</v>
      </c>
      <c r="E2" s="104"/>
    </row>
    <row r="3" spans="2:5" ht="19.5" customHeight="1" x14ac:dyDescent="0.4">
      <c r="B3" s="250" t="s">
        <v>216</v>
      </c>
      <c r="C3" s="250"/>
      <c r="D3" s="51" t="s">
        <v>215</v>
      </c>
      <c r="E3" s="104"/>
    </row>
    <row r="4" spans="2:5" ht="49.5" customHeight="1" x14ac:dyDescent="0.4">
      <c r="B4" s="248" t="s">
        <v>212</v>
      </c>
      <c r="C4" s="249"/>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6" customFormat="1" ht="30" customHeight="1" x14ac:dyDescent="0.4">
      <c r="B7" s="107"/>
      <c r="C7" s="108" t="s">
        <v>2924</v>
      </c>
      <c r="D7" s="109" t="s">
        <v>2925</v>
      </c>
      <c r="E7" s="110"/>
    </row>
    <row r="8" spans="2:5" ht="30" customHeight="1" x14ac:dyDescent="0.4">
      <c r="B8" s="255" t="s">
        <v>222</v>
      </c>
      <c r="C8" s="256"/>
      <c r="D8" s="6" t="s">
        <v>2686</v>
      </c>
      <c r="E8" s="104"/>
    </row>
    <row r="9" spans="2:5" ht="39.75" customHeight="1" x14ac:dyDescent="0.4">
      <c r="B9" s="248" t="s">
        <v>223</v>
      </c>
      <c r="C9" s="249"/>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6" customFormat="1" ht="30" customHeight="1" x14ac:dyDescent="0.4">
      <c r="B12" s="107"/>
      <c r="C12" s="108" t="s">
        <v>2924</v>
      </c>
      <c r="D12" s="109" t="s">
        <v>2925</v>
      </c>
      <c r="E12" s="110"/>
    </row>
    <row r="13" spans="2:5" ht="72" customHeight="1" x14ac:dyDescent="0.4">
      <c r="B13" s="248" t="s">
        <v>224</v>
      </c>
      <c r="C13" s="249"/>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0" t="s">
        <v>30</v>
      </c>
      <c r="C16" s="250"/>
      <c r="D16" s="51" t="s">
        <v>217</v>
      </c>
      <c r="E16" s="104"/>
    </row>
    <row r="17" spans="2:5" ht="19.5" customHeight="1" x14ac:dyDescent="0.4">
      <c r="B17" s="251" t="s">
        <v>225</v>
      </c>
      <c r="C17" s="252"/>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1" t="s">
        <v>226</v>
      </c>
      <c r="C22" s="257"/>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1" t="s">
        <v>227</v>
      </c>
      <c r="C29" s="252"/>
      <c r="D29" s="6" t="s">
        <v>221</v>
      </c>
      <c r="E29" s="104"/>
    </row>
    <row r="30" spans="2:5" ht="19.5" customHeight="1" x14ac:dyDescent="0.4">
      <c r="B30" s="2"/>
      <c r="C30" s="21" t="s">
        <v>48</v>
      </c>
      <c r="D30" s="6" t="s">
        <v>80</v>
      </c>
      <c r="E30" s="104"/>
    </row>
    <row r="31" spans="2:5" ht="39.75" customHeight="1" x14ac:dyDescent="0.4">
      <c r="B31" s="248" t="s">
        <v>228</v>
      </c>
      <c r="C31" s="249"/>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55" t="s">
        <v>229</v>
      </c>
      <c r="C34" s="256"/>
      <c r="D34" s="6" t="s">
        <v>82</v>
      </c>
      <c r="E34" s="104"/>
    </row>
    <row r="35" spans="2:5" ht="49.5" customHeight="1" x14ac:dyDescent="0.4">
      <c r="B35" s="248" t="s">
        <v>230</v>
      </c>
      <c r="C35" s="249"/>
      <c r="D35" s="6" t="s">
        <v>21</v>
      </c>
      <c r="E35" s="104"/>
    </row>
    <row r="36" spans="2:5" ht="30" customHeight="1" x14ac:dyDescent="0.4">
      <c r="B36" s="2"/>
      <c r="C36" s="21" t="s">
        <v>39</v>
      </c>
      <c r="D36" s="6" t="s">
        <v>10</v>
      </c>
      <c r="E36" s="104"/>
    </row>
    <row r="37" spans="2:5" ht="49.5" customHeight="1" x14ac:dyDescent="0.4">
      <c r="B37" s="255" t="s">
        <v>231</v>
      </c>
      <c r="C37" s="256"/>
      <c r="D37" s="6" t="s">
        <v>3008</v>
      </c>
      <c r="E37" s="104"/>
    </row>
    <row r="38" spans="2:5" ht="39.75" customHeight="1" x14ac:dyDescent="0.4">
      <c r="B38" s="255" t="s">
        <v>232</v>
      </c>
      <c r="C38" s="256"/>
      <c r="D38" s="6" t="s">
        <v>79</v>
      </c>
      <c r="E38" s="104"/>
    </row>
    <row r="39" spans="2:5" ht="19.5" customHeight="1" x14ac:dyDescent="0.4">
      <c r="B39" s="259" t="s">
        <v>209</v>
      </c>
      <c r="C39" s="259"/>
      <c r="D39" s="7" t="s">
        <v>209</v>
      </c>
      <c r="E39" s="104"/>
    </row>
    <row r="40" spans="2:5" ht="39.75" customHeight="1" x14ac:dyDescent="0.4">
      <c r="B40" s="258" t="s">
        <v>32</v>
      </c>
      <c r="C40" s="250"/>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0" t="s">
        <v>36</v>
      </c>
      <c r="C44" s="250"/>
      <c r="D44" s="7" t="s">
        <v>83</v>
      </c>
      <c r="E44" s="104"/>
    </row>
    <row r="45" spans="2:5" ht="19.5" customHeight="1" x14ac:dyDescent="0.4">
      <c r="B45" s="255" t="s">
        <v>233</v>
      </c>
      <c r="C45" s="256"/>
      <c r="D45" s="6" t="s">
        <v>85</v>
      </c>
      <c r="E45" s="104"/>
    </row>
    <row r="46" spans="2:5" ht="19.5" customHeight="1" x14ac:dyDescent="0.4">
      <c r="B46" s="250" t="s">
        <v>210</v>
      </c>
      <c r="C46" s="250"/>
      <c r="D46" s="7" t="s">
        <v>210</v>
      </c>
      <c r="E46" s="104"/>
    </row>
    <row r="47" spans="2:5" ht="19.5" customHeight="1" x14ac:dyDescent="0.4">
      <c r="B47" s="258" t="s">
        <v>37</v>
      </c>
      <c r="C47" s="250"/>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60" t="s">
        <v>38</v>
      </c>
      <c r="C50" s="261"/>
      <c r="D50" s="10" t="s">
        <v>234</v>
      </c>
      <c r="E50" s="104"/>
    </row>
    <row r="51" spans="1:5" ht="30" customHeight="1" x14ac:dyDescent="0.4">
      <c r="A51" s="4"/>
      <c r="B51" s="260" t="s">
        <v>211</v>
      </c>
      <c r="C51" s="262"/>
      <c r="D51" s="6" t="s">
        <v>3009</v>
      </c>
      <c r="E51" s="104"/>
    </row>
    <row r="52" spans="1:5" ht="30" customHeight="1" collapsed="1" x14ac:dyDescent="0.4">
      <c r="A52" s="4"/>
      <c r="B52" s="260" t="s">
        <v>113</v>
      </c>
      <c r="C52" s="261"/>
      <c r="D52" s="10" t="s">
        <v>22</v>
      </c>
      <c r="E52" s="104"/>
    </row>
    <row r="53" spans="1:5" ht="30" customHeight="1" collapsed="1" x14ac:dyDescent="0.4">
      <c r="A53" s="4"/>
      <c r="B53" s="260" t="s">
        <v>235</v>
      </c>
      <c r="C53" s="261"/>
      <c r="D53" s="51" t="s">
        <v>235</v>
      </c>
      <c r="E53" s="104"/>
    </row>
    <row r="54" spans="1:5" ht="19.5" customHeight="1" x14ac:dyDescent="0.4">
      <c r="D54" s="7"/>
      <c r="E54" s="105"/>
    </row>
  </sheetData>
  <sheetProtection algorithmName="SHA-512" hashValue="PEHPAjQIDdbTV7PI7KMDUS3yF6z7OUs+2taXwNeQKN6CrK5ViUV14lk+ERS9IzsvuOk/AT3AVVt+GboeNkhOog==" saltValue="MpOxYCpLAQy5AyWYWya+7g==" spinCount="100000" sheet="1" objects="1" scenarios="1"/>
  <mergeCells count="25">
    <mergeCell ref="B37:C37"/>
    <mergeCell ref="B38:C38"/>
    <mergeCell ref="B40:C40"/>
    <mergeCell ref="B39:C39"/>
    <mergeCell ref="B53:C53"/>
    <mergeCell ref="B52:C52"/>
    <mergeCell ref="B44:C44"/>
    <mergeCell ref="B45:C45"/>
    <mergeCell ref="B46:C46"/>
    <mergeCell ref="B47:C47"/>
    <mergeCell ref="B50:C50"/>
    <mergeCell ref="B51:C51"/>
    <mergeCell ref="B22:C22"/>
    <mergeCell ref="B29:C29"/>
    <mergeCell ref="B31:C31"/>
    <mergeCell ref="B34:C34"/>
    <mergeCell ref="B35:C35"/>
    <mergeCell ref="B13:C13"/>
    <mergeCell ref="B16:C16"/>
    <mergeCell ref="B17:C17"/>
    <mergeCell ref="B2:C2"/>
    <mergeCell ref="B3:C3"/>
    <mergeCell ref="B4:C4"/>
    <mergeCell ref="B8:C8"/>
    <mergeCell ref="B9:C9"/>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0" width="0" style="5" hidden="1" customWidth="1"/>
    <col min="11" max="16384" width="10.625" style="5"/>
  </cols>
  <sheetData>
    <row r="2" spans="2:10" ht="19.5" customHeight="1" x14ac:dyDescent="0.4">
      <c r="B2" s="253" t="s">
        <v>63</v>
      </c>
      <c r="C2" s="263"/>
      <c r="D2" s="254"/>
      <c r="E2" s="11" t="s">
        <v>214</v>
      </c>
      <c r="G2" s="5" t="s">
        <v>258</v>
      </c>
      <c r="H2" s="5" t="s">
        <v>281</v>
      </c>
      <c r="I2" s="5" t="s">
        <v>289</v>
      </c>
      <c r="J2" s="5" t="s">
        <v>322</v>
      </c>
    </row>
    <row r="3" spans="2:10" ht="39.75" customHeight="1" x14ac:dyDescent="0.4">
      <c r="B3" s="250" t="s">
        <v>236</v>
      </c>
      <c r="C3" s="250"/>
      <c r="D3" s="250"/>
      <c r="E3" s="25" t="s">
        <v>3051</v>
      </c>
      <c r="G3" s="24" t="s">
        <v>257</v>
      </c>
    </row>
    <row r="4" spans="2:10" ht="54" customHeight="1" x14ac:dyDescent="0.4">
      <c r="B4" s="260" t="s">
        <v>237</v>
      </c>
      <c r="C4" s="262"/>
      <c r="D4" s="261"/>
      <c r="E4" s="25" t="s">
        <v>3052</v>
      </c>
      <c r="G4" s="5" t="s">
        <v>259</v>
      </c>
    </row>
    <row r="5" spans="2:10" ht="39.75" customHeight="1" x14ac:dyDescent="0.4">
      <c r="B5" s="260" t="s">
        <v>238</v>
      </c>
      <c r="C5" s="262"/>
      <c r="D5" s="261"/>
      <c r="E5" s="25" t="s">
        <v>261</v>
      </c>
      <c r="G5" s="5" t="s">
        <v>260</v>
      </c>
    </row>
    <row r="6" spans="2:10" ht="39.75" customHeight="1" x14ac:dyDescent="0.4">
      <c r="B6" s="251" t="s">
        <v>239</v>
      </c>
      <c r="C6" s="257"/>
      <c r="D6" s="252"/>
      <c r="E6" s="25" t="s">
        <v>282</v>
      </c>
    </row>
    <row r="7" spans="2:10" ht="39.75" customHeight="1" x14ac:dyDescent="0.4">
      <c r="B7" s="3"/>
      <c r="C7" s="260" t="s">
        <v>240</v>
      </c>
      <c r="D7" s="261"/>
      <c r="E7" s="25" t="s">
        <v>266</v>
      </c>
      <c r="G7" s="5" t="s">
        <v>262</v>
      </c>
    </row>
    <row r="8" spans="2:10" ht="39.75" customHeight="1" x14ac:dyDescent="0.4">
      <c r="B8" s="3"/>
      <c r="C8" s="260" t="s">
        <v>62</v>
      </c>
      <c r="D8" s="261"/>
      <c r="E8" s="25" t="s">
        <v>263</v>
      </c>
      <c r="G8" s="5" t="s">
        <v>263</v>
      </c>
    </row>
    <row r="9" spans="2:10" ht="39.75" customHeight="1" x14ac:dyDescent="0.4">
      <c r="B9" s="3"/>
      <c r="C9" s="260" t="s">
        <v>60</v>
      </c>
      <c r="D9" s="261"/>
      <c r="E9" s="25" t="s">
        <v>264</v>
      </c>
      <c r="G9" s="5" t="s">
        <v>264</v>
      </c>
    </row>
    <row r="10" spans="2:10" ht="39.75" customHeight="1" x14ac:dyDescent="0.4">
      <c r="B10" s="2"/>
      <c r="C10" s="260" t="s">
        <v>61</v>
      </c>
      <c r="D10" s="261"/>
      <c r="E10" s="25" t="s">
        <v>265</v>
      </c>
      <c r="G10" s="5" t="s">
        <v>265</v>
      </c>
    </row>
    <row r="11" spans="2:10" ht="39.75" customHeight="1" x14ac:dyDescent="0.4">
      <c r="B11" s="251" t="s">
        <v>241</v>
      </c>
      <c r="C11" s="262"/>
      <c r="D11" s="261"/>
      <c r="E11" s="25" t="s">
        <v>286</v>
      </c>
    </row>
    <row r="12" spans="2:10" ht="39.75" customHeight="1" x14ac:dyDescent="0.4">
      <c r="B12" s="3"/>
      <c r="C12" s="260" t="s">
        <v>242</v>
      </c>
      <c r="D12" s="261"/>
      <c r="E12" s="25" t="s">
        <v>267</v>
      </c>
      <c r="G12" s="5" t="s">
        <v>267</v>
      </c>
    </row>
    <row r="13" spans="2:10" ht="39.75" customHeight="1" x14ac:dyDescent="0.4">
      <c r="B13" s="3"/>
      <c r="C13" s="260" t="s">
        <v>243</v>
      </c>
      <c r="D13" s="261"/>
      <c r="E13" s="25" t="s">
        <v>288</v>
      </c>
      <c r="I13" s="5" t="s">
        <v>287</v>
      </c>
    </row>
    <row r="14" spans="2:10" ht="39.75" customHeight="1" x14ac:dyDescent="0.4">
      <c r="B14" s="3"/>
      <c r="C14" s="260" t="s">
        <v>244</v>
      </c>
      <c r="D14" s="261"/>
      <c r="E14" s="25" t="s">
        <v>268</v>
      </c>
      <c r="G14" s="5" t="s">
        <v>268</v>
      </c>
    </row>
    <row r="15" spans="2:10" ht="39.75" customHeight="1" x14ac:dyDescent="0.4">
      <c r="B15" s="3"/>
      <c r="C15" s="251" t="s">
        <v>72</v>
      </c>
      <c r="D15" s="261"/>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60" t="s">
        <v>66</v>
      </c>
      <c r="D20" s="261"/>
      <c r="E20" s="25" t="s">
        <v>274</v>
      </c>
      <c r="G20" s="5" t="s">
        <v>274</v>
      </c>
    </row>
    <row r="21" spans="2:10" ht="39.75" customHeight="1" x14ac:dyDescent="0.4">
      <c r="B21" s="3"/>
      <c r="C21" s="260" t="s">
        <v>67</v>
      </c>
      <c r="D21" s="261"/>
      <c r="E21" s="25" t="s">
        <v>2696</v>
      </c>
      <c r="G21" s="5" t="s">
        <v>275</v>
      </c>
      <c r="J21" s="5" t="s">
        <v>323</v>
      </c>
    </row>
    <row r="22" spans="2:10" ht="39.75" customHeight="1" x14ac:dyDescent="0.4">
      <c r="B22" s="3"/>
      <c r="C22" s="251" t="s">
        <v>249</v>
      </c>
      <c r="D22" s="261"/>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60" t="s">
        <v>253</v>
      </c>
      <c r="D26" s="261"/>
      <c r="E26" s="25" t="s">
        <v>294</v>
      </c>
      <c r="I26" s="5" t="s">
        <v>292</v>
      </c>
    </row>
    <row r="27" spans="2:10" ht="75" customHeight="1" x14ac:dyDescent="0.4">
      <c r="B27" s="3"/>
      <c r="C27" s="260" t="s">
        <v>68</v>
      </c>
      <c r="D27" s="261"/>
      <c r="E27" s="25" t="s">
        <v>2700</v>
      </c>
      <c r="I27" s="5" t="s">
        <v>293</v>
      </c>
    </row>
    <row r="28" spans="2:10" ht="39.75" customHeight="1" x14ac:dyDescent="0.4">
      <c r="B28" s="3"/>
      <c r="C28" s="260" t="s">
        <v>73</v>
      </c>
      <c r="D28" s="261"/>
      <c r="E28" s="25" t="s">
        <v>278</v>
      </c>
      <c r="G28" s="5" t="s">
        <v>277</v>
      </c>
    </row>
    <row r="29" spans="2:10" ht="39.75" customHeight="1" x14ac:dyDescent="0.4">
      <c r="B29" s="3"/>
      <c r="C29" s="260" t="s">
        <v>254</v>
      </c>
      <c r="D29" s="261"/>
      <c r="E29" s="25" t="s">
        <v>297</v>
      </c>
      <c r="G29" s="24" t="s">
        <v>298</v>
      </c>
      <c r="H29" s="24"/>
    </row>
    <row r="30" spans="2:10" ht="39.75" customHeight="1" x14ac:dyDescent="0.4">
      <c r="B30" s="3"/>
      <c r="C30" s="251" t="s">
        <v>2697</v>
      </c>
      <c r="D30" s="261"/>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60" t="s">
        <v>256</v>
      </c>
      <c r="D34" s="261"/>
      <c r="E34" s="25" t="s">
        <v>286</v>
      </c>
    </row>
  </sheetData>
  <sheetProtection algorithmName="SHA-512" hashValue="WsMIFJS3TuhR8tkB2FIuIBbaHnOSsaWkv12Od4oWoYAFKmXi8zTh/uxv3GdDV3u8vSWPsI72YlKsfKMvZteIWw==" saltValue="1nnJaYgEY6PVBlzWxoqttA=="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経営情報等CSV</vt:lpstr>
      <vt:lpstr>様式１リスト</vt:lpstr>
      <vt:lpstr>科目（病院）</vt:lpstr>
      <vt:lpstr>科目（職種）</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2023-12-22T08:02:09Z</dcterms:modified>
</cp:coreProperties>
</file>