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総務課\300予算担当\【予算総括】随時\08 経営比較分析表\R4\回答\【経営比較分析表】2021_202029_46_010\"/>
    </mc:Choice>
  </mc:AlternateContent>
  <workbookProtection workbookAlgorithmName="SHA-512" workbookHashValue="sonArycUU0RjBfoOkmS3Y0SeoXITLUel7rNX83M+WpEiy/cFej5Kx/AnuTem86uXtzHpsRMBc7e12kHN6SvGwQ==" workbookSaltValue="bbsOXe515zyG4dVajoDfZA=="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<sst xmlns="http://schemas.openxmlformats.org/spreadsheetml/2006/main" count="228" uniqueCount="114">
  <si>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</si>
  <si>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</si>
  <si>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</si>
  <si>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</si>
  <si>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</si>
  <si>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</si>
  <si>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</si>
  <si>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</si>
  <si>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</si>
  <si>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</si>
  <si>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</si>
  <si>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</si>
  <si>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</si>
  <si>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</si>
  <si>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</si>
  <si>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</si>
  <si>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</si>
  <si>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</si>
  <si>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</si>
  <si>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</si>
  <si>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</si>
  <si>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</si>
  <si>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</si>
  <si>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</si>
  <si>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</si>
  <si>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</si>
  <si>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</si>
  <si>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</si>
  <si>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</si>
  <si>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</si>
  <si>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</si>
  <si>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</si>
  <si>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</si>
  <si>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</si>
  <si>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</si>
  <si>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</si>
  <si>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</si>
  <si>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</si>
  <si>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</si>
  <si>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</si>
  <si>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</si>
  <si>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</si>
  <si>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</si>
  <si>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</si>
  <si>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</si>
  <si>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</si>
  <si>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</si>
  <si>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</si>
  <si>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</si>
  <si>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</si>
  <si>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</si>
  <si>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</si>
  <si>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</si>
  <si>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</si>
  <si>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</si>
  <si>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</si>
  <si>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</si>
  <si>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</si>
  <si>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</si>
  <si>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</si>
  <si>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</si>
  <si>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</si>
  <si>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</si>
  <si>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</si>
  <si>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</si>
  <si>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</si>
  <si>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</si>
  <si>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</si>
  <si>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</si>
  <si>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</si>
  <si>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</si>
  <si>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</si>
  <si>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</si>
  <si>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</si>
  <si>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</si>
  <si>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</si>
  <si>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</si>
  <si>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</si>
  <si>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</si>
  <si>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</si>
  <si>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</si>
  <si>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</si>
  <si>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</si>
  <si>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</si>
  <si>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</si>
  <si>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</si>
  <si>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</si>
  <si>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</si>
  <si>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</si>
  <si>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</si>
  <si>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</si>
  <si>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</si>
  <si>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長野県　松本市</t>
  </si>
  <si>
    <t>法適用</t>
  </si>
  <si>
    <t>水道事業</t>
  </si>
  <si>
    <t>末端給水事業</t>
  </si>
  <si>
    <t>A2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</si>
  <si>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</si>
  <si>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</si>
  <si>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</si>
  <si>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</si>
  <si>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</si>
  <si>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</si>
  <si>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</si>
  <si>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</si>
  <si>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</si>
  <si>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</si>
  <si>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</si>
  <si>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</si>
  <si>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</si>
  <si>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</si>
  <si>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①経常収支比率は、100％を超えていますが、低下傾向にあります。これは、平成27年度の簡易水道事業統合、梓川地区水源整備、施設耐震化等の増加によって⑥給水原価が上昇したことによるもので、収益確保と費用削減に向けた一層の取組みが必要な状況です。
　③流動比率は、全国平均や類似団体平均値を大きく上回っています。企業債の償還ピークを過ぎ、毎年の償還元金が減少傾向にあることが主な要因ですが、今後は給水収益の減少が見込まれ、運転資金（現金）の確保が課題となることが予想されることから、健全な経営を持続するためには、中長期的なキャッシュフロー分析が求められます。
　④企業債残高対給水収益比率は、平成27年度の簡易水道事業統合の際に22億円余の債務承継し、一旦上昇したものの、一定のルールに基づき、企業債の借入れを抑制している効果により減少傾向です。
　⑤料金回収率は、低下傾向にあります。また、水需要の減少等により、令和元年度からは100％を下回っており、適正な料金水準への改善が課題となっています。
　➆施設利用率は、全国平均や類似団体平均値と比較して高くなっていますが、水需要の減少を踏まえたうえで、広域化を含め、適切な施設規模を検討していく必要があります。
　⑧有収率は、低い水準にあった簡易水道事業を統合したことで減少傾向でしたが、効果的な建設改良工事を実施した結果、改善しました。引き続き、漏水防止対策に注力していきます。</t>
    <rPh sb="125" eb="127">
      <t>リュウドウ</t>
    </rPh>
    <rPh sb="127" eb="129">
      <t>ヒリツ</t>
    </rPh>
    <rPh sb="131" eb="133">
      <t>ゼンコク</t>
    </rPh>
    <rPh sb="133" eb="135">
      <t>ヘイキン</t>
    </rPh>
    <rPh sb="136" eb="138">
      <t>ルイジ</t>
    </rPh>
    <rPh sb="138" eb="140">
      <t>ダンタイ</t>
    </rPh>
    <rPh sb="140" eb="143">
      <t>ヘイキンチ</t>
    </rPh>
    <rPh sb="144" eb="145">
      <t>オオ</t>
    </rPh>
    <rPh sb="147" eb="149">
      <t>ウワマワ</t>
    </rPh>
    <rPh sb="155" eb="157">
      <t>キギョウ</t>
    </rPh>
    <rPh sb="157" eb="158">
      <t>サイ</t>
    </rPh>
    <rPh sb="159" eb="161">
      <t>ショウカン</t>
    </rPh>
    <rPh sb="165" eb="166">
      <t>ス</t>
    </rPh>
    <rPh sb="168" eb="170">
      <t>マイトシ</t>
    </rPh>
    <rPh sb="171" eb="173">
      <t>ショウカン</t>
    </rPh>
    <rPh sb="173" eb="175">
      <t>ガンキン</t>
    </rPh>
    <rPh sb="176" eb="180">
      <t>ゲンショウケイコウ</t>
    </rPh>
    <rPh sb="186" eb="187">
      <t>オモ</t>
    </rPh>
    <rPh sb="188" eb="190">
      <t>ヨウイン</t>
    </rPh>
    <rPh sb="194" eb="196">
      <t>コンゴ</t>
    </rPh>
    <rPh sb="197" eb="199">
      <t>キュウスイ</t>
    </rPh>
    <rPh sb="199" eb="201">
      <t>シュウエキ</t>
    </rPh>
    <rPh sb="202" eb="204">
      <t>ゲンショウ</t>
    </rPh>
    <rPh sb="205" eb="207">
      <t>ミコ</t>
    </rPh>
    <rPh sb="210" eb="212">
      <t>ウンテン</t>
    </rPh>
    <rPh sb="212" eb="214">
      <t>シキン</t>
    </rPh>
    <rPh sb="215" eb="217">
      <t>ゲンキン</t>
    </rPh>
    <rPh sb="219" eb="221">
      <t>カクホ</t>
    </rPh>
    <rPh sb="222" eb="224">
      <t>カダイ</t>
    </rPh>
    <rPh sb="230" eb="232">
      <t>ヨソウ</t>
    </rPh>
    <rPh sb="240" eb="242">
      <t>ケンゼン</t>
    </rPh>
    <rPh sb="243" eb="245">
      <t>ケイエイ</t>
    </rPh>
    <rPh sb="246" eb="248">
      <t>ジゾク</t>
    </rPh>
    <rPh sb="255" eb="259">
      <t>チュウチョウキテキ</t>
    </rPh>
    <rPh sb="268" eb="270">
      <t>ブンセキ</t>
    </rPh>
    <rPh sb="271" eb="272">
      <t>モト</t>
    </rPh>
    <rPh sb="360" eb="362">
      <t>コウカ</t>
    </rPh>
    <rPh sb="365" eb="367">
      <t>ゲンショウ</t>
    </rPh>
    <rPh sb="367" eb="369">
      <t>ケイコウ</t>
    </rPh>
    <rPh sb="375" eb="377">
      <t>リョウキン</t>
    </rPh>
    <rPh sb="377" eb="379">
      <t>カイシュウ</t>
    </rPh>
    <rPh sb="379" eb="380">
      <t>リツ</t>
    </rPh>
    <rPh sb="382" eb="384">
      <t>テイカ</t>
    </rPh>
    <rPh sb="384" eb="386">
      <t>ケイコウ</t>
    </rPh>
    <rPh sb="395" eb="396">
      <t>ミズ</t>
    </rPh>
    <rPh sb="396" eb="398">
      <t>ジュヨウ</t>
    </rPh>
    <rPh sb="399" eb="401">
      <t>ゲンショウ</t>
    </rPh>
    <rPh sb="401" eb="402">
      <t>ナド</t>
    </rPh>
    <rPh sb="406" eb="408">
      <t>レイワ</t>
    </rPh>
    <rPh sb="408" eb="410">
      <t>ガンネン</t>
    </rPh>
    <rPh sb="410" eb="411">
      <t>ド</t>
    </rPh>
    <rPh sb="419" eb="421">
      <t>シタマワ</t>
    </rPh>
    <rPh sb="426" eb="428">
      <t>テキセイ</t>
    </rPh>
    <rPh sb="429" eb="431">
      <t>リョウキン</t>
    </rPh>
    <rPh sb="431" eb="433">
      <t>スイジュン</t>
    </rPh>
    <rPh sb="435" eb="437">
      <t>カイゼン</t>
    </rPh>
    <rPh sb="438" eb="440">
      <t>カダイ</t>
    </rPh>
    <rPh sb="485" eb="486">
      <t>ミズ</t>
    </rPh>
    <rPh sb="486" eb="488">
      <t>ジュヨウ</t>
    </rPh>
    <rPh sb="500" eb="503">
      <t>コウイキカ</t>
    </rPh>
    <rPh sb="504" eb="505">
      <t>フク</t>
    </rPh>
    <rPh sb="559" eb="561">
      <t>ゲンショウ</t>
    </rPh>
    <rPh sb="561" eb="563">
      <t>ケイコウ</t>
    </rPh>
    <rPh sb="568" eb="571">
      <t>コウカテキ</t>
    </rPh>
    <rPh sb="572" eb="574">
      <t>ケンセツ</t>
    </rPh>
    <rPh sb="574" eb="576">
      <t>カイリョウ</t>
    </rPh>
    <rPh sb="576" eb="578">
      <t>コウジ</t>
    </rPh>
    <rPh sb="579" eb="581">
      <t>ジッシ</t>
    </rPh>
    <rPh sb="583" eb="585">
      <t>ケッカ</t>
    </rPh>
    <rPh sb="586" eb="588">
      <t>カイゼン</t>
    </rPh>
    <rPh sb="593" eb="594">
      <t>ヒ</t>
    </rPh>
    <rPh sb="595" eb="596">
      <t>ツヅ</t>
    </rPh>
    <rPh sb="598" eb="600">
      <t>ロウスイ</t>
    </rPh>
    <rPh sb="600" eb="602">
      <t>ボウシ</t>
    </rPh>
    <rPh sb="602" eb="604">
      <t>タイサク</t>
    </rPh>
    <rPh sb="605" eb="607">
      <t>チュウリョク</t>
    </rPh>
    <phoneticPr fontId="16"/>
  </si>
  <si>
    <t>　人口減少社会の進展や節水型機器の普及等により、今後も有収水量の伸びは期待できず、給水収益は減少することが予測されます。
　一方で、老朽化施設の更新や耐震化への投資、物価や労務費の上昇、統合した旧簡易水道施設に係る維持管理経費など、多額の資金需要が見込まれています。
　健全経営を持続するため、更なる経費の削減、漏水対策の強化による有収率の向上、施設の統廃合などを含めた投資の効率化、更新財源を確保するための適正な料金水準の検討など、長期展望に立った事業運営に取り組みます。</t>
    <rPh sb="19" eb="20">
      <t>ナド</t>
    </rPh>
    <rPh sb="24" eb="26">
      <t>コンゴ</t>
    </rPh>
    <rPh sb="83" eb="85">
      <t>ブッカ</t>
    </rPh>
    <rPh sb="86" eb="89">
      <t>ロウムヒ</t>
    </rPh>
    <rPh sb="90" eb="92">
      <t>ジョウショウ</t>
    </rPh>
    <rPh sb="121" eb="123">
      <t>ジュヨウ</t>
    </rPh>
    <rPh sb="124" eb="126">
      <t>ミコ</t>
    </rPh>
    <rPh sb="182" eb="183">
      <t>フク</t>
    </rPh>
    <rPh sb="227" eb="229">
      <t>ウンエイ</t>
    </rPh>
    <phoneticPr fontId="4"/>
  </si>
  <si>
    <t>　①有形固定資産減価償却率は、全国平均や類似団体平均値と比較してやや高く、57％程度です。
　②管路経年化率、③管路更新率は、全国平均や類似団体平均値と比べて低く推移していますが、これは昭和60年頃から平成12年頃にかけて、下水道工事に関連して布設替工事を積極的に実施したことに起因しています。
　今後、これらの時期に布設した管路の更新需要が急激に増大することが見込まれているため、平成29年度にアセットマネジメント計画を策定し、本計画の中で松本市標準耐用年数を定め、更新需要の圧縮と平準化を図っています。
※ アセットマネジメント
　長期的な視点に立ち、水道施設のライフサイクル全体に渡って効率的かつ効果的に維持管理等を行う管理手法</t>
    <rPh sb="40" eb="42">
      <t>テイド</t>
    </rPh>
    <rPh sb="56" eb="58">
      <t>カンロ</t>
    </rPh>
    <rPh sb="58" eb="60">
      <t>コウシン</t>
    </rPh>
    <rPh sb="60" eb="61">
      <t>リツ</t>
    </rPh>
    <rPh sb="93" eb="95">
      <t>ショウワ</t>
    </rPh>
    <rPh sb="97" eb="98">
      <t>ネン</t>
    </rPh>
    <rPh sb="98" eb="99">
      <t>ゴロ</t>
    </rPh>
    <rPh sb="101" eb="103">
      <t>ヘイセイ</t>
    </rPh>
    <rPh sb="105" eb="106">
      <t>ネン</t>
    </rPh>
    <rPh sb="106" eb="107">
      <t>ゴロ</t>
    </rPh>
    <rPh sb="112" eb="115">
      <t>ゲスイドウ</t>
    </rPh>
    <rPh sb="115" eb="117">
      <t>コウジ</t>
    </rPh>
    <rPh sb="118" eb="120">
      <t>カンレン</t>
    </rPh>
    <rPh sb="122" eb="125">
      <t>フセツガ</t>
    </rPh>
    <rPh sb="125" eb="127">
      <t>コウジ</t>
    </rPh>
    <rPh sb="128" eb="131">
      <t>セッキョクテキ</t>
    </rPh>
    <rPh sb="132" eb="134">
      <t>ジッシ</t>
    </rPh>
    <rPh sb="139" eb="141">
      <t>キイン</t>
    </rPh>
    <rPh sb="156" eb="158">
      <t>ジキ</t>
    </rPh>
    <rPh sb="159" eb="161">
      <t>フセツ</t>
    </rPh>
    <rPh sb="163" eb="165">
      <t>カンロ</t>
    </rPh>
    <rPh sb="166" eb="168">
      <t>コウシン</t>
    </rPh>
    <rPh sb="168" eb="170">
      <t>ジュヨウ</t>
    </rPh>
    <rPh sb="171" eb="173">
      <t>キュウゲキ</t>
    </rPh>
    <rPh sb="174" eb="176">
      <t>ゾウダイ</t>
    </rPh>
    <rPh sb="181" eb="183">
      <t>ミコ</t>
    </rPh>
    <rPh sb="191" eb="193">
      <t>ヘイセイ</t>
    </rPh>
    <rPh sb="195" eb="197">
      <t>ネンド</t>
    </rPh>
    <rPh sb="208" eb="210">
      <t>ケイカク</t>
    </rPh>
    <rPh sb="211" eb="213">
      <t>サクテイ</t>
    </rPh>
    <rPh sb="215" eb="216">
      <t>ホン</t>
    </rPh>
    <rPh sb="216" eb="218">
      <t>ケイカク</t>
    </rPh>
    <rPh sb="219" eb="220">
      <t>ナカ</t>
    </rPh>
    <rPh sb="223" eb="224">
      <t>シ</t>
    </rPh>
    <rPh sb="224" eb="226">
      <t>ヒョウジュン</t>
    </rPh>
    <rPh sb="226" eb="228">
      <t>タイヨウ</t>
    </rPh>
    <rPh sb="228" eb="230">
      <t>ネンスウ</t>
    </rPh>
    <rPh sb="231" eb="232">
      <t>サダ</t>
    </rPh>
    <rPh sb="234" eb="236">
      <t>コウシン</t>
    </rPh>
    <rPh sb="236" eb="238">
      <t>ジュヨウ</t>
    </rPh>
    <rPh sb="239" eb="241">
      <t>アッシュク</t>
    </rPh>
    <rPh sb="242" eb="245">
      <t>ヘイジュンカ</t>
    </rPh>
    <rPh sb="246" eb="247">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</si>
</sst>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8"/>
      <color theme="3"/>
      <name val="游ゴシック Light"/>
      <family val="2"/>
      <charset val="128"/>
      <scheme val="maj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0.28000000000000003</c:v>
                </c:pt>
                <c:pt idx="1">
                  <c:v>0.33</c:v>
                </c:pt>
                <c:pt idx="2">
                  <c:v>0.21</c:v>
                </c:pt>
                <c:pt idx="3">
                  <c:v>0.28000000000000003</c:v>
                </c:pt>
                <c:pt idx="4">
                  <c:v>0.2</c:v>
                </c:pt>
              </c:numCache>
            </c:numRef>
          </c:val>
          <c:extLst>
            <c:ext xmlns:c16="http://schemas.microsoft.com/office/drawing/2014/chart" uri="{C3380CC4-5D6E-409C-BE32-E72D297353CC}">
              <c16:uniqueId val="{00000000-3F86-43E3-8A53-71188BB2206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0.65</c:v>
                </c:pt>
                <c:pt idx="1">
                  <c:v>0.7</c:v>
                </c:pt>
                <c:pt idx="2">
                  <c:v>0.72</c:v>
                </c:pt>
                <c:pt idx="3">
                  <c:v>0.69</c:v>
                </c:pt>
                <c:pt idx="4">
                  <c:v>0.69</c:v>
                </c:pt>
              </c:numCache>
            </c:numRef>
          </c:val>
          <c:smooth val="0"/>
          <c:extLst>
            <c:ext xmlns:c16="http://schemas.microsoft.com/office/drawing/2014/chart" uri="{C3380CC4-5D6E-409C-BE32-E72D297353CC}">
              <c16:uniqueId val="{00000001-3F86-43E3-8A53-71188BB2206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82.98</c:v>
                </c:pt>
                <c:pt idx="1">
                  <c:v>83.71</c:v>
                </c:pt>
                <c:pt idx="2">
                  <c:v>82.84</c:v>
                </c:pt>
                <c:pt idx="3">
                  <c:v>82.7</c:v>
                </c:pt>
                <c:pt idx="4">
                  <c:v>80.34</c:v>
                </c:pt>
              </c:numCache>
            </c:numRef>
          </c:val>
          <c:extLst>
            <c:ext xmlns:c16="http://schemas.microsoft.com/office/drawing/2014/chart" uri="{C3380CC4-5D6E-409C-BE32-E72D297353CC}">
              <c16:uniqueId val="{00000000-92C0-4031-BED5-3B91F0CF745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62.88</c:v>
                </c:pt>
                <c:pt idx="1">
                  <c:v>62.32</c:v>
                </c:pt>
                <c:pt idx="2">
                  <c:v>61.71</c:v>
                </c:pt>
                <c:pt idx="3">
                  <c:v>63.12</c:v>
                </c:pt>
                <c:pt idx="4">
                  <c:v>62.57</c:v>
                </c:pt>
              </c:numCache>
            </c:numRef>
          </c:val>
          <c:smooth val="0"/>
          <c:extLst>
            <c:ext xmlns:c16="http://schemas.microsoft.com/office/drawing/2014/chart" uri="{C3380CC4-5D6E-409C-BE32-E72D297353CC}">
              <c16:uniqueId val="{00000001-92C0-4031-BED5-3B91F0CF745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86.13</c:v>
                </c:pt>
                <c:pt idx="1">
                  <c:v>85.26</c:v>
                </c:pt>
                <c:pt idx="2">
                  <c:v>84.94</c:v>
                </c:pt>
                <c:pt idx="3">
                  <c:v>85.56</c:v>
                </c:pt>
                <c:pt idx="4">
                  <c:v>87.52</c:v>
                </c:pt>
              </c:numCache>
            </c:numRef>
          </c:val>
          <c:extLst>
            <c:ext xmlns:c16="http://schemas.microsoft.com/office/drawing/2014/chart" uri="{C3380CC4-5D6E-409C-BE32-E72D297353CC}">
              <c16:uniqueId val="{00000000-83F4-441B-8D4C-CFD99877EB1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90.13</c:v>
                </c:pt>
                <c:pt idx="1">
                  <c:v>90.19</c:v>
                </c:pt>
                <c:pt idx="2">
                  <c:v>90.03</c:v>
                </c:pt>
                <c:pt idx="3">
                  <c:v>90.09</c:v>
                </c:pt>
                <c:pt idx="4">
                  <c:v>90.21</c:v>
                </c:pt>
              </c:numCache>
            </c:numRef>
          </c:val>
          <c:smooth val="0"/>
          <c:extLst>
            <c:ext xmlns:c16="http://schemas.microsoft.com/office/drawing/2014/chart" uri="{C3380CC4-5D6E-409C-BE32-E72D297353CC}">
              <c16:uniqueId val="{00000001-83F4-441B-8D4C-CFD99877EB1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110.13</c:v>
                </c:pt>
                <c:pt idx="1">
                  <c:v>107.26</c:v>
                </c:pt>
                <c:pt idx="2">
                  <c:v>105.38</c:v>
                </c:pt>
                <c:pt idx="3">
                  <c:v>104.45</c:v>
                </c:pt>
                <c:pt idx="4">
                  <c:v>103.94</c:v>
                </c:pt>
              </c:numCache>
            </c:numRef>
          </c:val>
          <c:extLst>
            <c:ext xmlns:c16="http://schemas.microsoft.com/office/drawing/2014/chart" uri="{C3380CC4-5D6E-409C-BE32-E72D297353CC}">
              <c16:uniqueId val="{00000000-9915-4E5A-B9D5-E78BE9BA85C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113.95</c:v>
                </c:pt>
                <c:pt idx="1">
                  <c:v>112.62</c:v>
                </c:pt>
                <c:pt idx="2">
                  <c:v>113.35</c:v>
                </c:pt>
                <c:pt idx="3">
                  <c:v>112.36</c:v>
                </c:pt>
                <c:pt idx="4">
                  <c:v>112.26</c:v>
                </c:pt>
              </c:numCache>
            </c:numRef>
          </c:val>
          <c:smooth val="0"/>
          <c:extLst>
            <c:ext xmlns:c16="http://schemas.microsoft.com/office/drawing/2014/chart" uri="{C3380CC4-5D6E-409C-BE32-E72D297353CC}">
              <c16:uniqueId val="{00000001-9915-4E5A-B9D5-E78BE9BA85C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52.77</c:v>
                </c:pt>
                <c:pt idx="1">
                  <c:v>53.97</c:v>
                </c:pt>
                <c:pt idx="2">
                  <c:v>54.95</c:v>
                </c:pt>
                <c:pt idx="3">
                  <c:v>56.36</c:v>
                </c:pt>
                <c:pt idx="4">
                  <c:v>57.09</c:v>
                </c:pt>
              </c:numCache>
            </c:numRef>
          </c:val>
          <c:extLst>
            <c:ext xmlns:c16="http://schemas.microsoft.com/office/drawing/2014/chart" uri="{C3380CC4-5D6E-409C-BE32-E72D297353CC}">
              <c16:uniqueId val="{00000000-2008-43F0-97A8-4FDB2AE2674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48.01</c:v>
                </c:pt>
                <c:pt idx="1">
                  <c:v>48.86</c:v>
                </c:pt>
                <c:pt idx="2">
                  <c:v>49.6</c:v>
                </c:pt>
                <c:pt idx="3">
                  <c:v>50.31</c:v>
                </c:pt>
                <c:pt idx="4">
                  <c:v>50.74</c:v>
                </c:pt>
              </c:numCache>
            </c:numRef>
          </c:val>
          <c:smooth val="0"/>
          <c:extLst>
            <c:ext xmlns:c16="http://schemas.microsoft.com/office/drawing/2014/chart" uri="{C3380CC4-5D6E-409C-BE32-E72D297353CC}">
              <c16:uniqueId val="{00000001-2008-43F0-97A8-4FDB2AE2674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10.96</c:v>
                </c:pt>
                <c:pt idx="1">
                  <c:v>12.16</c:v>
                </c:pt>
                <c:pt idx="2">
                  <c:v>13.74</c:v>
                </c:pt>
                <c:pt idx="3">
                  <c:v>16.29</c:v>
                </c:pt>
                <c:pt idx="4">
                  <c:v>17.440000000000001</c:v>
                </c:pt>
              </c:numCache>
            </c:numRef>
          </c:val>
          <c:extLst>
            <c:ext xmlns:c16="http://schemas.microsoft.com/office/drawing/2014/chart" uri="{C3380CC4-5D6E-409C-BE32-E72D297353CC}">
              <c16:uniqueId val="{00000000-3460-4E4B-8B47-598AAE0465C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16.600000000000001</c:v>
                </c:pt>
                <c:pt idx="1">
                  <c:v>18.510000000000002</c:v>
                </c:pt>
                <c:pt idx="2">
                  <c:v>20.49</c:v>
                </c:pt>
                <c:pt idx="3">
                  <c:v>21.34</c:v>
                </c:pt>
                <c:pt idx="4">
                  <c:v>23.27</c:v>
                </c:pt>
              </c:numCache>
            </c:numRef>
          </c:val>
          <c:smooth val="0"/>
          <c:extLst>
            <c:ext xmlns:c16="http://schemas.microsoft.com/office/drawing/2014/chart" uri="{C3380CC4-5D6E-409C-BE32-E72D297353CC}">
              <c16:uniqueId val="{00000001-3460-4E4B-8B47-598AAE0465C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E95-490B-9AA7-D6B0A67010E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
                  <c:v>0</c:v>
                </c:pt>
                <c:pt idx="1">
                  <c:v>0.75</c:v>
                </c:pt>
                <c:pt idx="2">
                  <c:v>0.51</c:v>
                </c:pt>
                <c:pt idx="3">
                  <c:v>0.28999999999999998</c:v>
                </c:pt>
                <c:pt idx="4">
                  <c:v>0.25</c:v>
                </c:pt>
              </c:numCache>
            </c:numRef>
          </c:val>
          <c:smooth val="0"/>
          <c:extLst>
            <c:ext xmlns:c16="http://schemas.microsoft.com/office/drawing/2014/chart" uri="{C3380CC4-5D6E-409C-BE32-E72D297353CC}">
              <c16:uniqueId val="{00000001-5E95-490B-9AA7-D6B0A67010E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356.5</c:v>
                </c:pt>
                <c:pt idx="1">
                  <c:v>344.31</c:v>
                </c:pt>
                <c:pt idx="2">
                  <c:v>388.64</c:v>
                </c:pt>
                <c:pt idx="3">
                  <c:v>408.87</c:v>
                </c:pt>
                <c:pt idx="4">
                  <c:v>374.91</c:v>
                </c:pt>
              </c:numCache>
            </c:numRef>
          </c:val>
          <c:extLst>
            <c:ext xmlns:c16="http://schemas.microsoft.com/office/drawing/2014/chart" uri="{C3380CC4-5D6E-409C-BE32-E72D297353CC}">
              <c16:uniqueId val="{00000000-0361-4DAE-99D9-2CD40ACA24F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307.83</c:v>
                </c:pt>
                <c:pt idx="1">
                  <c:v>318.89</c:v>
                </c:pt>
                <c:pt idx="2">
                  <c:v>309.10000000000002</c:v>
                </c:pt>
                <c:pt idx="3">
                  <c:v>306.08</c:v>
                </c:pt>
                <c:pt idx="4">
                  <c:v>306.14999999999998</c:v>
                </c:pt>
              </c:numCache>
            </c:numRef>
          </c:val>
          <c:smooth val="0"/>
          <c:extLst>
            <c:ext xmlns:c16="http://schemas.microsoft.com/office/drawing/2014/chart" uri="{C3380CC4-5D6E-409C-BE32-E72D297353CC}">
              <c16:uniqueId val="{00000001-0361-4DAE-99D9-2CD40ACA24F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243.45</c:v>
                </c:pt>
                <c:pt idx="1">
                  <c:v>239.99</c:v>
                </c:pt>
                <c:pt idx="2">
                  <c:v>241.14</c:v>
                </c:pt>
                <c:pt idx="3">
                  <c:v>240.29</c:v>
                </c:pt>
                <c:pt idx="4">
                  <c:v>239.14</c:v>
                </c:pt>
              </c:numCache>
            </c:numRef>
          </c:val>
          <c:extLst>
            <c:ext xmlns:c16="http://schemas.microsoft.com/office/drawing/2014/chart" uri="{C3380CC4-5D6E-409C-BE32-E72D297353CC}">
              <c16:uniqueId val="{00000000-7752-4CA5-864C-EEBB66F133E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295.44</c:v>
                </c:pt>
                <c:pt idx="1">
                  <c:v>290.07</c:v>
                </c:pt>
                <c:pt idx="2">
                  <c:v>290.42</c:v>
                </c:pt>
                <c:pt idx="3">
                  <c:v>294.66000000000003</c:v>
                </c:pt>
                <c:pt idx="4">
                  <c:v>285.27</c:v>
                </c:pt>
              </c:numCache>
            </c:numRef>
          </c:val>
          <c:smooth val="0"/>
          <c:extLst>
            <c:ext xmlns:c16="http://schemas.microsoft.com/office/drawing/2014/chart" uri="{C3380CC4-5D6E-409C-BE32-E72D297353CC}">
              <c16:uniqueId val="{00000001-7752-4CA5-864C-EEBB66F133E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103.34</c:v>
                </c:pt>
                <c:pt idx="1">
                  <c:v>100.6</c:v>
                </c:pt>
                <c:pt idx="2">
                  <c:v>99.01</c:v>
                </c:pt>
                <c:pt idx="3">
                  <c:v>97.54</c:v>
                </c:pt>
                <c:pt idx="4">
                  <c:v>97.24</c:v>
                </c:pt>
              </c:numCache>
            </c:numRef>
          </c:val>
          <c:extLst>
            <c:ext xmlns:c16="http://schemas.microsoft.com/office/drawing/2014/chart" uri="{C3380CC4-5D6E-409C-BE32-E72D297353CC}">
              <c16:uniqueId val="{00000000-CC4B-4097-83EA-C326ECB6217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106.02</c:v>
                </c:pt>
                <c:pt idx="1">
                  <c:v>104.84</c:v>
                </c:pt>
                <c:pt idx="2">
                  <c:v>106.11</c:v>
                </c:pt>
                <c:pt idx="3">
                  <c:v>103.75</c:v>
                </c:pt>
                <c:pt idx="4">
                  <c:v>105.3</c:v>
                </c:pt>
              </c:numCache>
            </c:numRef>
          </c:val>
          <c:smooth val="0"/>
          <c:extLst>
            <c:ext xmlns:c16="http://schemas.microsoft.com/office/drawing/2014/chart" uri="{C3380CC4-5D6E-409C-BE32-E72D297353CC}">
              <c16:uniqueId val="{00000001-CC4B-4097-83EA-C326ECB6217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157.38999999999999</c:v>
                </c:pt>
                <c:pt idx="1">
                  <c:v>161.81</c:v>
                </c:pt>
                <c:pt idx="2">
                  <c:v>164.84</c:v>
                </c:pt>
                <c:pt idx="3">
                  <c:v>166.28</c:v>
                </c:pt>
                <c:pt idx="4">
                  <c:v>167.23</c:v>
                </c:pt>
              </c:numCache>
            </c:numRef>
          </c:val>
          <c:extLst>
            <c:ext xmlns:c16="http://schemas.microsoft.com/office/drawing/2014/chart" uri="{C3380CC4-5D6E-409C-BE32-E72D297353CC}">
              <c16:uniqueId val="{00000000-2214-4F7E-B3C7-C936BAAEBB0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158.6</c:v>
                </c:pt>
                <c:pt idx="1">
                  <c:v>161.82</c:v>
                </c:pt>
                <c:pt idx="2">
                  <c:v>161.03</c:v>
                </c:pt>
                <c:pt idx="3">
                  <c:v>159.93</c:v>
                </c:pt>
                <c:pt idx="4">
                  <c:v>162.77000000000001</c:v>
                </c:pt>
              </c:numCache>
            </c:numRef>
          </c:val>
          <c:smooth val="0"/>
          <c:extLst>
            <c:ext xmlns:c16="http://schemas.microsoft.com/office/drawing/2014/chart" uri="{C3380CC4-5D6E-409C-BE32-E72D297353CC}">
              <c16:uniqueId val="{00000001-2214-4F7E-B3C7-C936BAAEBB0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長野県　松本市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A2</v>
      </c>
      <c r="X8" s="44"/>
      <c r="Y8" s="44"/>
      <c r="Z8" s="44"/>
      <c r="AA8" s="44"/>
      <c r="AB8" s="44"/>
      <c r="AC8" s="44"/>
      <c r="AD8" s="44" t="str">
        <f>データ!$M$6</f>
        <v>非設置</v>
      </c>
      <c r="AE8" s="44"/>
      <c r="AF8" s="44"/>
      <c r="AG8" s="44"/>
      <c r="AH8" s="44"/>
      <c r="AI8" s="44"/>
      <c r="AJ8" s="44"/>
      <c r="AK8" s="2"/>
      <c r="AL8" s="45">
        <f>データ!$R$6</f>
        <v>236968</v>
      </c>
      <c r="AM8" s="45"/>
      <c r="AN8" s="45"/>
      <c r="AO8" s="45"/>
      <c r="AP8" s="45"/>
      <c r="AQ8" s="45"/>
      <c r="AR8" s="45"/>
      <c r="AS8" s="45"/>
      <c r="AT8" s="46">
        <f>データ!$S$6</f>
        <v>978.47</v>
      </c>
      <c r="AU8" s="47"/>
      <c r="AV8" s="47"/>
      <c r="AW8" s="47"/>
      <c r="AX8" s="47"/>
      <c r="AY8" s="47"/>
      <c r="AZ8" s="47"/>
      <c r="BA8" s="47"/>
      <c r="BB8" s="48">
        <f>データ!$T$6</f>
        <v>242.18</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74.28</v>
      </c>
      <c r="J10" s="47"/>
      <c r="K10" s="47"/>
      <c r="L10" s="47"/>
      <c r="M10" s="47"/>
      <c r="N10" s="47"/>
      <c r="O10" s="81"/>
      <c r="P10" s="48">
        <f>データ!$P$6</f>
        <v>99.57</v>
      </c>
      <c r="Q10" s="48"/>
      <c r="R10" s="48"/>
      <c r="S10" s="48"/>
      <c r="T10" s="48"/>
      <c r="U10" s="48"/>
      <c r="V10" s="48"/>
      <c r="W10" s="45">
        <f>データ!$Q$6</f>
        <v>2720</v>
      </c>
      <c r="X10" s="45"/>
      <c r="Y10" s="45"/>
      <c r="Z10" s="45"/>
      <c r="AA10" s="45"/>
      <c r="AB10" s="45"/>
      <c r="AC10" s="45"/>
      <c r="AD10" s="2"/>
      <c r="AE10" s="2"/>
      <c r="AF10" s="2"/>
      <c r="AG10" s="2"/>
      <c r="AH10" s="2"/>
      <c r="AI10" s="2"/>
      <c r="AJ10" s="2"/>
      <c r="AK10" s="2"/>
      <c r="AL10" s="45">
        <f>データ!$U$6</f>
        <v>235336</v>
      </c>
      <c r="AM10" s="45"/>
      <c r="AN10" s="45"/>
      <c r="AO10" s="45"/>
      <c r="AP10" s="45"/>
      <c r="AQ10" s="45"/>
      <c r="AR10" s="45"/>
      <c r="AS10" s="45"/>
      <c r="AT10" s="46">
        <f>データ!$V$6</f>
        <v>240.16</v>
      </c>
      <c r="AU10" s="47"/>
      <c r="AV10" s="47"/>
      <c r="AW10" s="47"/>
      <c r="AX10" s="47"/>
      <c r="AY10" s="47"/>
      <c r="AZ10" s="47"/>
      <c r="BA10" s="47"/>
      <c r="BB10" s="48">
        <f>データ!$W$6</f>
        <v>979.91</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111</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113</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112</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PlX8NQ1J/ojCpADCUbf/d2tHgR1VRDzYdIyVAGn111xnoXMlLc8oZVeCUDGxjIeKdERjWJWYfhY0zVnZD2pOcg==" saltValue="NZwu8z46xIm0Wn7wThY5i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27</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52</v>
      </c>
      <c r="B4" s="17"/>
      <c r="C4" s="17"/>
      <c r="D4" s="17"/>
      <c r="E4" s="17"/>
      <c r="F4" s="17"/>
      <c r="G4" s="17"/>
      <c r="H4" s="86"/>
      <c r="I4" s="87"/>
      <c r="J4" s="87"/>
      <c r="K4" s="87"/>
      <c r="L4" s="87"/>
      <c r="M4" s="87"/>
      <c r="N4" s="87"/>
      <c r="O4" s="87"/>
      <c r="P4" s="87"/>
      <c r="Q4" s="87"/>
      <c r="R4" s="87"/>
      <c r="S4" s="87"/>
      <c r="T4" s="87"/>
      <c r="U4" s="87"/>
      <c r="V4" s="87"/>
      <c r="W4" s="88"/>
      <c r="X4" s="82" t="s">
        <v>53</v>
      </c>
      <c r="Y4" s="82"/>
      <c r="Z4" s="82"/>
      <c r="AA4" s="82"/>
      <c r="AB4" s="82"/>
      <c r="AC4" s="82"/>
      <c r="AD4" s="82"/>
      <c r="AE4" s="82"/>
      <c r="AF4" s="82"/>
      <c r="AG4" s="82"/>
      <c r="AH4" s="82"/>
      <c r="AI4" s="82" t="s">
        <v>54</v>
      </c>
      <c r="AJ4" s="82"/>
      <c r="AK4" s="82"/>
      <c r="AL4" s="82"/>
      <c r="AM4" s="82"/>
      <c r="AN4" s="82"/>
      <c r="AO4" s="82"/>
      <c r="AP4" s="82"/>
      <c r="AQ4" s="82"/>
      <c r="AR4" s="82"/>
      <c r="AS4" s="82"/>
      <c r="AT4" s="82" t="s">
        <v>55</v>
      </c>
      <c r="AU4" s="82"/>
      <c r="AV4" s="82"/>
      <c r="AW4" s="82"/>
      <c r="AX4" s="82"/>
      <c r="AY4" s="82"/>
      <c r="AZ4" s="82"/>
      <c r="BA4" s="82"/>
      <c r="BB4" s="82"/>
      <c r="BC4" s="82"/>
      <c r="BD4" s="82"/>
      <c r="BE4" s="82" t="s">
        <v>56</v>
      </c>
      <c r="BF4" s="82"/>
      <c r="BG4" s="82"/>
      <c r="BH4" s="82"/>
      <c r="BI4" s="82"/>
      <c r="BJ4" s="82"/>
      <c r="BK4" s="82"/>
      <c r="BL4" s="82"/>
      <c r="BM4" s="82"/>
      <c r="BN4" s="82"/>
      <c r="BO4" s="82"/>
      <c r="BP4" s="82" t="s">
        <v>57</v>
      </c>
      <c r="BQ4" s="82"/>
      <c r="BR4" s="82"/>
      <c r="BS4" s="82"/>
      <c r="BT4" s="82"/>
      <c r="BU4" s="82"/>
      <c r="BV4" s="82"/>
      <c r="BW4" s="82"/>
      <c r="BX4" s="82"/>
      <c r="BY4" s="82"/>
      <c r="BZ4" s="82"/>
      <c r="CA4" s="82" t="s">
        <v>58</v>
      </c>
      <c r="CB4" s="82"/>
      <c r="CC4" s="82"/>
      <c r="CD4" s="82"/>
      <c r="CE4" s="82"/>
      <c r="CF4" s="82"/>
      <c r="CG4" s="82"/>
      <c r="CH4" s="82"/>
      <c r="CI4" s="82"/>
      <c r="CJ4" s="82"/>
      <c r="CK4" s="82"/>
      <c r="CL4" s="82" t="s">
        <v>59</v>
      </c>
      <c r="CM4" s="82"/>
      <c r="CN4" s="82"/>
      <c r="CO4" s="82"/>
      <c r="CP4" s="82"/>
      <c r="CQ4" s="82"/>
      <c r="CR4" s="82"/>
      <c r="CS4" s="82"/>
      <c r="CT4" s="82"/>
      <c r="CU4" s="82"/>
      <c r="CV4" s="82"/>
      <c r="CW4" s="82" t="s">
        <v>60</v>
      </c>
      <c r="CX4" s="82"/>
      <c r="CY4" s="82"/>
      <c r="CZ4" s="82"/>
      <c r="DA4" s="82"/>
      <c r="DB4" s="82"/>
      <c r="DC4" s="82"/>
      <c r="DD4" s="82"/>
      <c r="DE4" s="82"/>
      <c r="DF4" s="82"/>
      <c r="DG4" s="82"/>
      <c r="DH4" s="82" t="s">
        <v>61</v>
      </c>
      <c r="DI4" s="82"/>
      <c r="DJ4" s="82"/>
      <c r="DK4" s="82"/>
      <c r="DL4" s="82"/>
      <c r="DM4" s="82"/>
      <c r="DN4" s="82"/>
      <c r="DO4" s="82"/>
      <c r="DP4" s="82"/>
      <c r="DQ4" s="82"/>
      <c r="DR4" s="82"/>
      <c r="DS4" s="82" t="s">
        <v>62</v>
      </c>
      <c r="DT4" s="82"/>
      <c r="DU4" s="82"/>
      <c r="DV4" s="82"/>
      <c r="DW4" s="82"/>
      <c r="DX4" s="82"/>
      <c r="DY4" s="82"/>
      <c r="DZ4" s="82"/>
      <c r="EA4" s="82"/>
      <c r="EB4" s="82"/>
      <c r="EC4" s="82"/>
      <c r="ED4" s="82" t="s">
        <v>63</v>
      </c>
      <c r="EE4" s="82"/>
      <c r="EF4" s="82"/>
      <c r="EG4" s="82"/>
      <c r="EH4" s="82"/>
      <c r="EI4" s="82"/>
      <c r="EJ4" s="82"/>
      <c r="EK4" s="82"/>
      <c r="EL4" s="82"/>
      <c r="EM4" s="82"/>
      <c r="EN4" s="82"/>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2021</v>
      </c>
      <c r="C6" s="20">
        <f t="shared" ref="C6:W6" si="3">C7</f>
        <v>202029</v>
      </c>
      <c r="D6" s="20">
        <f t="shared" si="3"/>
        <v>46</v>
      </c>
      <c r="E6" s="20">
        <f t="shared" si="3"/>
        <v>1</v>
      </c>
      <c r="F6" s="20">
        <f t="shared" si="3"/>
        <v>0</v>
      </c>
      <c r="G6" s="20">
        <f t="shared" si="3"/>
        <v>1</v>
      </c>
      <c r="H6" s="20" t="str">
        <f t="shared" si="3"/>
        <v>長野県　松本市</v>
      </c>
      <c r="I6" s="20" t="str">
        <f t="shared" si="3"/>
        <v>法適用</v>
      </c>
      <c r="J6" s="20" t="str">
        <f t="shared" si="3"/>
        <v>水道事業</v>
      </c>
      <c r="K6" s="20" t="str">
        <f t="shared" si="3"/>
        <v>末端給水事業</v>
      </c>
      <c r="L6" s="20" t="str">
        <f t="shared" si="3"/>
        <v>A2</v>
      </c>
      <c r="M6" s="20" t="str">
        <f t="shared" si="3"/>
        <v>非設置</v>
      </c>
      <c r="N6" s="21" t="str">
        <f t="shared" si="3"/>
        <v>-</v>
      </c>
      <c r="O6" s="21">
        <f t="shared" si="3"/>
        <v>74.28</v>
      </c>
      <c r="P6" s="21">
        <f t="shared" si="3"/>
        <v>99.57</v>
      </c>
      <c r="Q6" s="21">
        <f t="shared" si="3"/>
        <v>2720</v>
      </c>
      <c r="R6" s="21">
        <f t="shared" si="3"/>
        <v>236968</v>
      </c>
      <c r="S6" s="21">
        <f t="shared" si="3"/>
        <v>978.47</v>
      </c>
      <c r="T6" s="21">
        <f t="shared" si="3"/>
        <v>242.18</v>
      </c>
      <c r="U6" s="21">
        <f t="shared" si="3"/>
        <v>235336</v>
      </c>
      <c r="V6" s="21">
        <f t="shared" si="3"/>
        <v>240.16</v>
      </c>
      <c r="W6" s="21">
        <f t="shared" si="3"/>
        <v>979.91</v>
      </c>
      <c r="X6" s="22">
        <f>IF(X7="",NA(),X7)</f>
        <v>110.13</v>
      </c>
      <c r="Y6" s="22">
        <f t="shared" ref="Y6:AG6" si="4">IF(Y7="",NA(),Y7)</f>
        <v>107.26</v>
      </c>
      <c r="Z6" s="22">
        <f t="shared" si="4"/>
        <v>105.38</v>
      </c>
      <c r="AA6" s="22">
        <f t="shared" si="4"/>
        <v>104.45</v>
      </c>
      <c r="AB6" s="22">
        <f t="shared" si="4"/>
        <v>103.94</v>
      </c>
      <c r="AC6" s="22">
        <f t="shared" si="4"/>
        <v>113.95</v>
      </c>
      <c r="AD6" s="22">
        <f t="shared" si="4"/>
        <v>112.62</v>
      </c>
      <c r="AE6" s="22">
        <f t="shared" si="4"/>
        <v>113.35</v>
      </c>
      <c r="AF6" s="22">
        <f t="shared" si="4"/>
        <v>112.36</v>
      </c>
      <c r="AG6" s="22">
        <f t="shared" si="4"/>
        <v>112.26</v>
      </c>
      <c r="AH6" s="21" t="str">
        <f>IF(AH7="","",IF(AH7="-","【-】","【"&amp;SUBSTITUTE(TEXT(AH7,"#,##0.00"),"-","△")&amp;"】"))</f>
        <v>【111.39】</v>
      </c>
      <c r="AI6" s="21">
        <f>IF(AI7="",NA(),AI7)</f>
        <v>0</v>
      </c>
      <c r="AJ6" s="21">
        <f t="shared" ref="AJ6:AR6" si="5">IF(AJ7="",NA(),AJ7)</f>
        <v>0</v>
      </c>
      <c r="AK6" s="21">
        <f t="shared" si="5"/>
        <v>0</v>
      </c>
      <c r="AL6" s="21">
        <f t="shared" si="5"/>
        <v>0</v>
      </c>
      <c r="AM6" s="21">
        <f t="shared" si="5"/>
        <v>0</v>
      </c>
      <c r="AN6" s="21">
        <f t="shared" si="5"/>
        <v>0</v>
      </c>
      <c r="AO6" s="22">
        <f t="shared" si="5"/>
        <v>0.75</v>
      </c>
      <c r="AP6" s="22">
        <f t="shared" si="5"/>
        <v>0.51</v>
      </c>
      <c r="AQ6" s="22">
        <f t="shared" si="5"/>
        <v>0.28999999999999998</v>
      </c>
      <c r="AR6" s="22">
        <f t="shared" si="5"/>
        <v>0.25</v>
      </c>
      <c r="AS6" s="21" t="str">
        <f>IF(AS7="","",IF(AS7="-","【-】","【"&amp;SUBSTITUTE(TEXT(AS7,"#,##0.00"),"-","△")&amp;"】"))</f>
        <v>【1.30】</v>
      </c>
      <c r="AT6" s="22">
        <f>IF(AT7="",NA(),AT7)</f>
        <v>356.5</v>
      </c>
      <c r="AU6" s="22">
        <f t="shared" ref="AU6:BC6" si="6">IF(AU7="",NA(),AU7)</f>
        <v>344.31</v>
      </c>
      <c r="AV6" s="22">
        <f t="shared" si="6"/>
        <v>388.64</v>
      </c>
      <c r="AW6" s="22">
        <f t="shared" si="6"/>
        <v>408.87</v>
      </c>
      <c r="AX6" s="22">
        <f t="shared" si="6"/>
        <v>374.91</v>
      </c>
      <c r="AY6" s="22">
        <f t="shared" si="6"/>
        <v>307.83</v>
      </c>
      <c r="AZ6" s="22">
        <f t="shared" si="6"/>
        <v>318.89</v>
      </c>
      <c r="BA6" s="22">
        <f t="shared" si="6"/>
        <v>309.10000000000002</v>
      </c>
      <c r="BB6" s="22">
        <f t="shared" si="6"/>
        <v>306.08</v>
      </c>
      <c r="BC6" s="22">
        <f t="shared" si="6"/>
        <v>306.14999999999998</v>
      </c>
      <c r="BD6" s="21" t="str">
        <f>IF(BD7="","",IF(BD7="-","【-】","【"&amp;SUBSTITUTE(TEXT(BD7,"#,##0.00"),"-","△")&amp;"】"))</f>
        <v>【261.51】</v>
      </c>
      <c r="BE6" s="22">
        <f>IF(BE7="",NA(),BE7)</f>
        <v>243.45</v>
      </c>
      <c r="BF6" s="22">
        <f t="shared" ref="BF6:BN6" si="7">IF(BF7="",NA(),BF7)</f>
        <v>239.99</v>
      </c>
      <c r="BG6" s="22">
        <f t="shared" si="7"/>
        <v>241.14</v>
      </c>
      <c r="BH6" s="22">
        <f t="shared" si="7"/>
        <v>240.29</v>
      </c>
      <c r="BI6" s="22">
        <f t="shared" si="7"/>
        <v>239.14</v>
      </c>
      <c r="BJ6" s="22">
        <f t="shared" si="7"/>
        <v>295.44</v>
      </c>
      <c r="BK6" s="22">
        <f t="shared" si="7"/>
        <v>290.07</v>
      </c>
      <c r="BL6" s="22">
        <f t="shared" si="7"/>
        <v>290.42</v>
      </c>
      <c r="BM6" s="22">
        <f t="shared" si="7"/>
        <v>294.66000000000003</v>
      </c>
      <c r="BN6" s="22">
        <f t="shared" si="7"/>
        <v>285.27</v>
      </c>
      <c r="BO6" s="21" t="str">
        <f>IF(BO7="","",IF(BO7="-","【-】","【"&amp;SUBSTITUTE(TEXT(BO7,"#,##0.00"),"-","△")&amp;"】"))</f>
        <v>【265.16】</v>
      </c>
      <c r="BP6" s="22">
        <f>IF(BP7="",NA(),BP7)</f>
        <v>103.34</v>
      </c>
      <c r="BQ6" s="22">
        <f t="shared" ref="BQ6:BY6" si="8">IF(BQ7="",NA(),BQ7)</f>
        <v>100.6</v>
      </c>
      <c r="BR6" s="22">
        <f t="shared" si="8"/>
        <v>99.01</v>
      </c>
      <c r="BS6" s="22">
        <f t="shared" si="8"/>
        <v>97.54</v>
      </c>
      <c r="BT6" s="22">
        <f t="shared" si="8"/>
        <v>97.24</v>
      </c>
      <c r="BU6" s="22">
        <f t="shared" si="8"/>
        <v>106.02</v>
      </c>
      <c r="BV6" s="22">
        <f t="shared" si="8"/>
        <v>104.84</v>
      </c>
      <c r="BW6" s="22">
        <f t="shared" si="8"/>
        <v>106.11</v>
      </c>
      <c r="BX6" s="22">
        <f t="shared" si="8"/>
        <v>103.75</v>
      </c>
      <c r="BY6" s="22">
        <f t="shared" si="8"/>
        <v>105.3</v>
      </c>
      <c r="BZ6" s="21" t="str">
        <f>IF(BZ7="","",IF(BZ7="-","【-】","【"&amp;SUBSTITUTE(TEXT(BZ7,"#,##0.00"),"-","△")&amp;"】"))</f>
        <v>【102.35】</v>
      </c>
      <c r="CA6" s="22">
        <f>IF(CA7="",NA(),CA7)</f>
        <v>157.38999999999999</v>
      </c>
      <c r="CB6" s="22">
        <f t="shared" ref="CB6:CJ6" si="9">IF(CB7="",NA(),CB7)</f>
        <v>161.81</v>
      </c>
      <c r="CC6" s="22">
        <f t="shared" si="9"/>
        <v>164.84</v>
      </c>
      <c r="CD6" s="22">
        <f t="shared" si="9"/>
        <v>166.28</v>
      </c>
      <c r="CE6" s="22">
        <f t="shared" si="9"/>
        <v>167.23</v>
      </c>
      <c r="CF6" s="22">
        <f t="shared" si="9"/>
        <v>158.6</v>
      </c>
      <c r="CG6" s="22">
        <f t="shared" si="9"/>
        <v>161.82</v>
      </c>
      <c r="CH6" s="22">
        <f t="shared" si="9"/>
        <v>161.03</v>
      </c>
      <c r="CI6" s="22">
        <f t="shared" si="9"/>
        <v>159.93</v>
      </c>
      <c r="CJ6" s="22">
        <f t="shared" si="9"/>
        <v>162.77000000000001</v>
      </c>
      <c r="CK6" s="21" t="str">
        <f>IF(CK7="","",IF(CK7="-","【-】","【"&amp;SUBSTITUTE(TEXT(CK7,"#,##0.00"),"-","△")&amp;"】"))</f>
        <v>【167.74】</v>
      </c>
      <c r="CL6" s="22">
        <f>IF(CL7="",NA(),CL7)</f>
        <v>82.98</v>
      </c>
      <c r="CM6" s="22">
        <f t="shared" ref="CM6:CU6" si="10">IF(CM7="",NA(),CM7)</f>
        <v>83.71</v>
      </c>
      <c r="CN6" s="22">
        <f t="shared" si="10"/>
        <v>82.84</v>
      </c>
      <c r="CO6" s="22">
        <f t="shared" si="10"/>
        <v>82.7</v>
      </c>
      <c r="CP6" s="22">
        <f t="shared" si="10"/>
        <v>80.34</v>
      </c>
      <c r="CQ6" s="22">
        <f t="shared" si="10"/>
        <v>62.88</v>
      </c>
      <c r="CR6" s="22">
        <f t="shared" si="10"/>
        <v>62.32</v>
      </c>
      <c r="CS6" s="22">
        <f t="shared" si="10"/>
        <v>61.71</v>
      </c>
      <c r="CT6" s="22">
        <f t="shared" si="10"/>
        <v>63.12</v>
      </c>
      <c r="CU6" s="22">
        <f t="shared" si="10"/>
        <v>62.57</v>
      </c>
      <c r="CV6" s="21" t="str">
        <f>IF(CV7="","",IF(CV7="-","【-】","【"&amp;SUBSTITUTE(TEXT(CV7,"#,##0.00"),"-","△")&amp;"】"))</f>
        <v>【60.29】</v>
      </c>
      <c r="CW6" s="22">
        <f>IF(CW7="",NA(),CW7)</f>
        <v>86.13</v>
      </c>
      <c r="CX6" s="22">
        <f t="shared" ref="CX6:DF6" si="11">IF(CX7="",NA(),CX7)</f>
        <v>85.26</v>
      </c>
      <c r="CY6" s="22">
        <f t="shared" si="11"/>
        <v>84.94</v>
      </c>
      <c r="CZ6" s="22">
        <f t="shared" si="11"/>
        <v>85.56</v>
      </c>
      <c r="DA6" s="22">
        <f t="shared" si="11"/>
        <v>87.52</v>
      </c>
      <c r="DB6" s="22">
        <f t="shared" si="11"/>
        <v>90.13</v>
      </c>
      <c r="DC6" s="22">
        <f t="shared" si="11"/>
        <v>90.19</v>
      </c>
      <c r="DD6" s="22">
        <f t="shared" si="11"/>
        <v>90.03</v>
      </c>
      <c r="DE6" s="22">
        <f t="shared" si="11"/>
        <v>90.09</v>
      </c>
      <c r="DF6" s="22">
        <f t="shared" si="11"/>
        <v>90.21</v>
      </c>
      <c r="DG6" s="21" t="str">
        <f>IF(DG7="","",IF(DG7="-","【-】","【"&amp;SUBSTITUTE(TEXT(DG7,"#,##0.00"),"-","△")&amp;"】"))</f>
        <v>【90.12】</v>
      </c>
      <c r="DH6" s="22">
        <f>IF(DH7="",NA(),DH7)</f>
        <v>52.77</v>
      </c>
      <c r="DI6" s="22">
        <f t="shared" ref="DI6:DQ6" si="12">IF(DI7="",NA(),DI7)</f>
        <v>53.97</v>
      </c>
      <c r="DJ6" s="22">
        <f t="shared" si="12"/>
        <v>54.95</v>
      </c>
      <c r="DK6" s="22">
        <f t="shared" si="12"/>
        <v>56.36</v>
      </c>
      <c r="DL6" s="22">
        <f t="shared" si="12"/>
        <v>57.09</v>
      </c>
      <c r="DM6" s="22">
        <f t="shared" si="12"/>
        <v>48.01</v>
      </c>
      <c r="DN6" s="22">
        <f t="shared" si="12"/>
        <v>48.86</v>
      </c>
      <c r="DO6" s="22">
        <f t="shared" si="12"/>
        <v>49.6</v>
      </c>
      <c r="DP6" s="22">
        <f t="shared" si="12"/>
        <v>50.31</v>
      </c>
      <c r="DQ6" s="22">
        <f t="shared" si="12"/>
        <v>50.74</v>
      </c>
      <c r="DR6" s="21" t="str">
        <f>IF(DR7="","",IF(DR7="-","【-】","【"&amp;SUBSTITUTE(TEXT(DR7,"#,##0.00"),"-","△")&amp;"】"))</f>
        <v>【50.88】</v>
      </c>
      <c r="DS6" s="22">
        <f>IF(DS7="",NA(),DS7)</f>
        <v>10.96</v>
      </c>
      <c r="DT6" s="22">
        <f t="shared" ref="DT6:EB6" si="13">IF(DT7="",NA(),DT7)</f>
        <v>12.16</v>
      </c>
      <c r="DU6" s="22">
        <f t="shared" si="13"/>
        <v>13.74</v>
      </c>
      <c r="DV6" s="22">
        <f t="shared" si="13"/>
        <v>16.29</v>
      </c>
      <c r="DW6" s="22">
        <f t="shared" si="13"/>
        <v>17.440000000000001</v>
      </c>
      <c r="DX6" s="22">
        <f t="shared" si="13"/>
        <v>16.600000000000001</v>
      </c>
      <c r="DY6" s="22">
        <f t="shared" si="13"/>
        <v>18.510000000000002</v>
      </c>
      <c r="DZ6" s="22">
        <f t="shared" si="13"/>
        <v>20.49</v>
      </c>
      <c r="EA6" s="22">
        <f t="shared" si="13"/>
        <v>21.34</v>
      </c>
      <c r="EB6" s="22">
        <f t="shared" si="13"/>
        <v>23.27</v>
      </c>
      <c r="EC6" s="21" t="str">
        <f>IF(EC7="","",IF(EC7="-","【-】","【"&amp;SUBSTITUTE(TEXT(EC7,"#,##0.00"),"-","△")&amp;"】"))</f>
        <v>【22.30】</v>
      </c>
      <c r="ED6" s="22">
        <f>IF(ED7="",NA(),ED7)</f>
        <v>0.28000000000000003</v>
      </c>
      <c r="EE6" s="22">
        <f t="shared" ref="EE6:EM6" si="14">IF(EE7="",NA(),EE7)</f>
        <v>0.33</v>
      </c>
      <c r="EF6" s="22">
        <f t="shared" si="14"/>
        <v>0.21</v>
      </c>
      <c r="EG6" s="22">
        <f t="shared" si="14"/>
        <v>0.28000000000000003</v>
      </c>
      <c r="EH6" s="22">
        <f t="shared" si="14"/>
        <v>0.2</v>
      </c>
      <c r="EI6" s="22">
        <f t="shared" si="14"/>
        <v>0.65</v>
      </c>
      <c r="EJ6" s="22">
        <f t="shared" si="14"/>
        <v>0.7</v>
      </c>
      <c r="EK6" s="22">
        <f t="shared" si="14"/>
        <v>0.72</v>
      </c>
      <c r="EL6" s="22">
        <f t="shared" si="14"/>
        <v>0.69</v>
      </c>
      <c r="EM6" s="22">
        <f t="shared" si="14"/>
        <v>0.69</v>
      </c>
      <c r="EN6" s="21" t="str">
        <f>IF(EN7="","",IF(EN7="-","【-】","【"&amp;SUBSTITUTE(TEXT(EN7,"#,##0.00"),"-","△")&amp;"】"))</f>
        <v>【0.66】</v>
      </c>
    </row>
    <row r="7" spans="1:144" s="23" customFormat="1" x14ac:dyDescent="0.15">
      <c r="A7" s="15"/>
      <c r="B7" s="24">
        <v>2021</v>
      </c>
      <c r="C7" s="24">
        <v>202029</v>
      </c>
      <c r="D7" s="24">
        <v>46</v>
      </c>
      <c r="E7" s="24">
        <v>1</v>
      </c>
      <c r="F7" s="24">
        <v>0</v>
      </c>
      <c r="G7" s="24">
        <v>1</v>
      </c>
      <c r="H7" s="24" t="s">
        <v>92</v>
      </c>
      <c r="I7" s="24" t="s">
        <v>93</v>
      </c>
      <c r="J7" s="24" t="s">
        <v>94</v>
      </c>
      <c r="K7" s="24" t="s">
        <v>95</v>
      </c>
      <c r="L7" s="24" t="s">
        <v>96</v>
      </c>
      <c r="M7" s="24" t="s">
        <v>97</v>
      </c>
      <c r="N7" s="25" t="s">
        <v>98</v>
      </c>
      <c r="O7" s="25">
        <v>74.28</v>
      </c>
      <c r="P7" s="25">
        <v>99.57</v>
      </c>
      <c r="Q7" s="25">
        <v>2720</v>
      </c>
      <c r="R7" s="25">
        <v>236968</v>
      </c>
      <c r="S7" s="25">
        <v>978.47</v>
      </c>
      <c r="T7" s="25">
        <v>242.18</v>
      </c>
      <c r="U7" s="25">
        <v>235336</v>
      </c>
      <c r="V7" s="25">
        <v>240.16</v>
      </c>
      <c r="W7" s="25">
        <v>979.91</v>
      </c>
      <c r="X7" s="25">
        <v>110.13</v>
      </c>
      <c r="Y7" s="25">
        <v>107.26</v>
      </c>
      <c r="Z7" s="25">
        <v>105.38</v>
      </c>
      <c r="AA7" s="25">
        <v>104.45</v>
      </c>
      <c r="AB7" s="25">
        <v>103.94</v>
      </c>
      <c r="AC7" s="25">
        <v>113.95</v>
      </c>
      <c r="AD7" s="25">
        <v>112.62</v>
      </c>
      <c r="AE7" s="25">
        <v>113.35</v>
      </c>
      <c r="AF7" s="25">
        <v>112.36</v>
      </c>
      <c r="AG7" s="25">
        <v>112.26</v>
      </c>
      <c r="AH7" s="25">
        <v>111.39</v>
      </c>
      <c r="AI7" s="25">
        <v>0</v>
      </c>
      <c r="AJ7" s="25">
        <v>0</v>
      </c>
      <c r="AK7" s="25">
        <v>0</v>
      </c>
      <c r="AL7" s="25">
        <v>0</v>
      </c>
      <c r="AM7" s="25">
        <v>0</v>
      </c>
      <c r="AN7" s="25">
        <v>0</v>
      </c>
      <c r="AO7" s="25">
        <v>0.75</v>
      </c>
      <c r="AP7" s="25">
        <v>0.51</v>
      </c>
      <c r="AQ7" s="25">
        <v>0.28999999999999998</v>
      </c>
      <c r="AR7" s="25">
        <v>0.25</v>
      </c>
      <c r="AS7" s="25">
        <v>1.3</v>
      </c>
      <c r="AT7" s="25">
        <v>356.5</v>
      </c>
      <c r="AU7" s="25">
        <v>344.31</v>
      </c>
      <c r="AV7" s="25">
        <v>388.64</v>
      </c>
      <c r="AW7" s="25">
        <v>408.87</v>
      </c>
      <c r="AX7" s="25">
        <v>374.91</v>
      </c>
      <c r="AY7" s="25">
        <v>307.83</v>
      </c>
      <c r="AZ7" s="25">
        <v>318.89</v>
      </c>
      <c r="BA7" s="25">
        <v>309.10000000000002</v>
      </c>
      <c r="BB7" s="25">
        <v>306.08</v>
      </c>
      <c r="BC7" s="25">
        <v>306.14999999999998</v>
      </c>
      <c r="BD7" s="25">
        <v>261.51</v>
      </c>
      <c r="BE7" s="25">
        <v>243.45</v>
      </c>
      <c r="BF7" s="25">
        <v>239.99</v>
      </c>
      <c r="BG7" s="25">
        <v>241.14</v>
      </c>
      <c r="BH7" s="25">
        <v>240.29</v>
      </c>
      <c r="BI7" s="25">
        <v>239.14</v>
      </c>
      <c r="BJ7" s="25">
        <v>295.44</v>
      </c>
      <c r="BK7" s="25">
        <v>290.07</v>
      </c>
      <c r="BL7" s="25">
        <v>290.42</v>
      </c>
      <c r="BM7" s="25">
        <v>294.66000000000003</v>
      </c>
      <c r="BN7" s="25">
        <v>285.27</v>
      </c>
      <c r="BO7" s="25">
        <v>265.16000000000003</v>
      </c>
      <c r="BP7" s="25">
        <v>103.34</v>
      </c>
      <c r="BQ7" s="25">
        <v>100.6</v>
      </c>
      <c r="BR7" s="25">
        <v>99.01</v>
      </c>
      <c r="BS7" s="25">
        <v>97.54</v>
      </c>
      <c r="BT7" s="25">
        <v>97.24</v>
      </c>
      <c r="BU7" s="25">
        <v>106.02</v>
      </c>
      <c r="BV7" s="25">
        <v>104.84</v>
      </c>
      <c r="BW7" s="25">
        <v>106.11</v>
      </c>
      <c r="BX7" s="25">
        <v>103.75</v>
      </c>
      <c r="BY7" s="25">
        <v>105.3</v>
      </c>
      <c r="BZ7" s="25">
        <v>102.35</v>
      </c>
      <c r="CA7" s="25">
        <v>157.38999999999999</v>
      </c>
      <c r="CB7" s="25">
        <v>161.81</v>
      </c>
      <c r="CC7" s="25">
        <v>164.84</v>
      </c>
      <c r="CD7" s="25">
        <v>166.28</v>
      </c>
      <c r="CE7" s="25">
        <v>167.23</v>
      </c>
      <c r="CF7" s="25">
        <v>158.6</v>
      </c>
      <c r="CG7" s="25">
        <v>161.82</v>
      </c>
      <c r="CH7" s="25">
        <v>161.03</v>
      </c>
      <c r="CI7" s="25">
        <v>159.93</v>
      </c>
      <c r="CJ7" s="25">
        <v>162.77000000000001</v>
      </c>
      <c r="CK7" s="25">
        <v>167.74</v>
      </c>
      <c r="CL7" s="25">
        <v>82.98</v>
      </c>
      <c r="CM7" s="25">
        <v>83.71</v>
      </c>
      <c r="CN7" s="25">
        <v>82.84</v>
      </c>
      <c r="CO7" s="25">
        <v>82.7</v>
      </c>
      <c r="CP7" s="25">
        <v>80.34</v>
      </c>
      <c r="CQ7" s="25">
        <v>62.88</v>
      </c>
      <c r="CR7" s="25">
        <v>62.32</v>
      </c>
      <c r="CS7" s="25">
        <v>61.71</v>
      </c>
      <c r="CT7" s="25">
        <v>63.12</v>
      </c>
      <c r="CU7" s="25">
        <v>62.57</v>
      </c>
      <c r="CV7" s="25">
        <v>60.29</v>
      </c>
      <c r="CW7" s="25">
        <v>86.13</v>
      </c>
      <c r="CX7" s="25">
        <v>85.26</v>
      </c>
      <c r="CY7" s="25">
        <v>84.94</v>
      </c>
      <c r="CZ7" s="25">
        <v>85.56</v>
      </c>
      <c r="DA7" s="25">
        <v>87.52</v>
      </c>
      <c r="DB7" s="25">
        <v>90.13</v>
      </c>
      <c r="DC7" s="25">
        <v>90.19</v>
      </c>
      <c r="DD7" s="25">
        <v>90.03</v>
      </c>
      <c r="DE7" s="25">
        <v>90.09</v>
      </c>
      <c r="DF7" s="25">
        <v>90.21</v>
      </c>
      <c r="DG7" s="25">
        <v>90.12</v>
      </c>
      <c r="DH7" s="25">
        <v>52.77</v>
      </c>
      <c r="DI7" s="25">
        <v>53.97</v>
      </c>
      <c r="DJ7" s="25">
        <v>54.95</v>
      </c>
      <c r="DK7" s="25">
        <v>56.36</v>
      </c>
      <c r="DL7" s="25">
        <v>57.09</v>
      </c>
      <c r="DM7" s="25">
        <v>48.01</v>
      </c>
      <c r="DN7" s="25">
        <v>48.86</v>
      </c>
      <c r="DO7" s="25">
        <v>49.6</v>
      </c>
      <c r="DP7" s="25">
        <v>50.31</v>
      </c>
      <c r="DQ7" s="25">
        <v>50.74</v>
      </c>
      <c r="DR7" s="25">
        <v>50.88</v>
      </c>
      <c r="DS7" s="25">
        <v>10.96</v>
      </c>
      <c r="DT7" s="25">
        <v>12.16</v>
      </c>
      <c r="DU7" s="25">
        <v>13.74</v>
      </c>
      <c r="DV7" s="25">
        <v>16.29</v>
      </c>
      <c r="DW7" s="25">
        <v>17.440000000000001</v>
      </c>
      <c r="DX7" s="25">
        <v>16.600000000000001</v>
      </c>
      <c r="DY7" s="25">
        <v>18.510000000000002</v>
      </c>
      <c r="DZ7" s="25">
        <v>20.49</v>
      </c>
      <c r="EA7" s="25">
        <v>21.34</v>
      </c>
      <c r="EB7" s="25">
        <v>23.27</v>
      </c>
      <c r="EC7" s="25">
        <v>22.3</v>
      </c>
      <c r="ED7" s="25">
        <v>0.28000000000000003</v>
      </c>
      <c r="EE7" s="25">
        <v>0.33</v>
      </c>
      <c r="EF7" s="25">
        <v>0.21</v>
      </c>
      <c r="EG7" s="25">
        <v>0.28000000000000003</v>
      </c>
      <c r="EH7" s="25">
        <v>0.2</v>
      </c>
      <c r="EI7" s="25">
        <v>0.65</v>
      </c>
      <c r="EJ7" s="25">
        <v>0.7</v>
      </c>
      <c r="EK7" s="25">
        <v>0.72</v>
      </c>
      <c r="EL7" s="25">
        <v>0.69</v>
      </c>
      <c r="EM7" s="25">
        <v>0.69</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104</v>
      </c>
    </row>
    <row r="12" spans="1:144" x14ac:dyDescent="0.15">
      <c r="B12">
        <v>1</v>
      </c>
      <c r="C12">
        <v>1</v>
      </c>
      <c r="D12">
        <v>1</v>
      </c>
      <c r="E12">
        <v>2</v>
      </c>
      <c r="F12">
        <v>3</v>
      </c>
      <c r="G12" t="s">
        <v>105</v>
      </c>
    </row>
    <row r="13" spans="1:144" x14ac:dyDescent="0.15">
      <c r="B13" t="s">
        <v>106</v>
      </c>
      <c r="C13" t="s">
        <v>107</v>
      </c>
      <c r="D13" t="s">
        <v>108</v>
      </c>
      <c r="E13" t="s">
        <v>109</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深澤　正則</cp:lastModifiedBy>
  <cp:lastPrinted>2023-01-19T00:09:43Z</cp:lastPrinted>
  <dcterms:created xsi:type="dcterms:W3CDTF">2022-12-01T00:58:19Z</dcterms:created>
  <dcterms:modified xsi:type="dcterms:W3CDTF">2023-01-19T00:13:44Z</dcterms:modified>
  <cp:category/>
</cp:coreProperties>
</file>