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ka52\市町村課\001財政係\005公営企業\H31\001公営企業一般\001公営企業一般\経営比較分析表\水道・下水・交通・電気・休養宿泊・駐車場・病院\07経営比較分析表（公表用）\07　松本地域振興局\202029 松本市\"/>
    </mc:Choice>
  </mc:AlternateContent>
  <workbookProtection workbookAlgorithmName="SHA-512" workbookHashValue="j4zKjEcU/pDSjS+sXmquyjVeTspXoURdgXDoXxtTEcQE/ApMW20ZATWsRf2SlgKM+UiCaojZhCrEpPYuqTAd+Q==" workbookSaltValue="CV30KveFuF+87NVrDiDTiQ==" workbookSpinCount="100000" lockStructure="1"/>
  <bookViews>
    <workbookView xWindow="930" yWindow="0" windowWidth="15360" windowHeight="7635"/>
  </bookViews>
  <sheets>
    <sheet name="法適用_下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<sst xmlns="http://schemas.openxmlformats.org/spreadsheetml/2006/main" count="223" uniqueCount="111">
  <si>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</si>
  <si>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</si>
  <si>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</si>
  <si>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</si>
  <si>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</si>
  <si>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</si>
  <si>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</si>
  <si>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</si>
  <si>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</si>
  <si>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</si>
  <si>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</si>
  <si>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</si>
  <si>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</si>
  <si>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</si>
  <si>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</si>
  <si>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</si>
  <si>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</si>
  <si>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</si>
  <si>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</si>
  <si>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</si>
  <si>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</si>
  <si>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</si>
  <si>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</si>
  <si>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</si>
  <si>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</si>
  <si>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</si>
  <si>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</si>
  <si>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</si>
  <si>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</si>
  <si>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</si>
  <si>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</si>
  <si>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</si>
  <si>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</si>
  <si>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</si>
  <si>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</si>
  <si>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</si>
  <si>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</si>
  <si>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</si>
  <si>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</si>
  <si>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</si>
  <si>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</si>
  <si>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</si>
  <si>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</si>
  <si>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</si>
  <si>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</si>
  <si>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</si>
  <si>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</si>
  <si>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</si>
  <si>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</si>
  <si>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</si>
  <si>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</si>
  <si>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</si>
  <si>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</si>
  <si>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</si>
  <si>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</si>
  <si>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</si>
  <si>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</si>
  <si>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</si>
  <si>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</si>
  <si>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</si>
  <si>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</si>
  <si>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</si>
  <si>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</si>
  <si>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</si>
  <si>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</si>
  <si>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</si>
  <si>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</si>
  <si>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</si>
  <si>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</si>
  <si>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</si>
  <si>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</si>
  <si>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</si>
  <si>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</si>
  <si>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</si>
  <si>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</si>
  <si>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</si>
  <si>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</si>
  <si>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</si>
  <si>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</si>
  <si>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</si>
  <si>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</si>
  <si>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</si>
  <si>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</si>
  <si>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</si>
  <si>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</si>
  <si>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</si>
  <si>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</si>
  <si>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</si>
  <si>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</si>
  <si>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</si>
  <si>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</si>
  <si>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</si>
  <si>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</si>
  <si>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</si>
  <si>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</si>
  <si>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</si>
  <si>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</si>
  <si>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</si>
  <si>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</si>
  <si>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</si>
  <si>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</si>
  <si>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</si>
  <si>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</si>
  <si>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</si>
  <si>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</si>
  <si>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</si>
  <si>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</si>
  <si>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</si>
  <si>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は、全国平均や類似団体平均値と比較して高くなっています。処理場などの施設は、早くから供用開始したことが要因として考えられるため、今後、電気、機械設備を中心に、予防保全型の維持管理と、計画的かつ効率的な改築、更新を行います。
　また、管渠老朽化率は、法定耐用年数を経過した管渠がなく、公共下水道管渠の改築、更生工事を優先して実施しているため、管渠改善率は低い状況となっています。</t>
    <rPh sb="63" eb="65">
      <t>ヨウイン</t>
    </rPh>
    <rPh sb="76" eb="78">
      <t>コンゴ</t>
    </rPh>
    <rPh sb="108" eb="111">
      <t>コウリツテキ</t>
    </rPh>
    <phoneticPr fontId="4"/>
  </si>
  <si>
    <t xml:space="preserve">  節水型機器の普及、超少子高齢型人口減少社会の進展により、今後、有収水量の伸びは期待できず、下水道使用料収入は減少することが予測されます。
　一方、増加が見込まれる老朽化した施設の更新や耐震化への投資など、多額の資金が必要になります。
  下水道事業の健全経営を持続していくために、下水処理場において汚泥消化過程で発生するメタンガスを燃料とした消化ガス発電による購入電力料金の削減や売電事業による収益の確保、適切な施設規模による投資の効率化、国の交付金など更新財源の確保、企業債の有効活用など、長期展望に立った事業経営に取り組みます。</t>
    <rPh sb="30" eb="32">
      <t>コンゴ</t>
    </rPh>
    <rPh sb="222" eb="223">
      <t>クニ</t>
    </rPh>
    <rPh sb="224" eb="227">
      <t>コウフキン</t>
    </rPh>
    <rPh sb="231" eb="233">
      <t>ザイゲン</t>
    </rPh>
    <rPh sb="234" eb="236">
      <t>カクホ</t>
    </rPh>
    <phoneticPr fontId="4"/>
  </si>
  <si>
    <t>　平成22年度に臨空工業団地処理区（80ha）を統合したことで、大口使用者が増え、これにより⑥汚水処理原価は類似団体平均よりも低く推移しています。
　また、平成30年度に「高資本費対策に要する経費」が繰出基準から外れたことにより①経常収支比率は前年度より24.67減少しましたが、経営は概ね順調に推移しています。
　しかし、山間部の処理区では、人口減少が進行していること、また、料金体系が一部の処理区で異なることなど事業運営上の課題もあるため、料金体系の統一化を含めた下水道使用料の収納確保などについて、今後、経営審議会に諮りながら、具体的な検討を進める予定です。</t>
    <rPh sb="54" eb="56">
      <t>ルイジ</t>
    </rPh>
    <rPh sb="56" eb="58">
      <t>ダンタイ</t>
    </rPh>
    <rPh sb="58" eb="60">
      <t>ヘイキン</t>
    </rPh>
    <rPh sb="63" eb="64">
      <t>ヒク</t>
    </rPh>
    <rPh sb="65" eb="67">
      <t>スイイ</t>
    </rPh>
    <rPh sb="78" eb="80">
      <t>ヘイセイ</t>
    </rPh>
    <rPh sb="82" eb="84">
      <t>ネンド</t>
    </rPh>
    <rPh sb="86" eb="89">
      <t>コウシホン</t>
    </rPh>
    <rPh sb="89" eb="90">
      <t>ヒ</t>
    </rPh>
    <rPh sb="90" eb="92">
      <t>タイサク</t>
    </rPh>
    <rPh sb="93" eb="94">
      <t>ヨウ</t>
    </rPh>
    <rPh sb="96" eb="98">
      <t>ケイヒ</t>
    </rPh>
    <rPh sb="100" eb="102">
      <t>クリダ</t>
    </rPh>
    <rPh sb="102" eb="104">
      <t>キジュン</t>
    </rPh>
    <rPh sb="106" eb="107">
      <t>ハズ</t>
    </rPh>
    <rPh sb="115" eb="117">
      <t>ケイジョウ</t>
    </rPh>
    <rPh sb="117" eb="119">
      <t>シュウシ</t>
    </rPh>
    <rPh sb="119" eb="121">
      <t>ヒリツ</t>
    </rPh>
    <rPh sb="122" eb="125">
      <t>ゼンネンド</t>
    </rPh>
    <rPh sb="132" eb="134">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</si>
</sst>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4F-4426-BDC1-AAE72FE947B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0.06</c:v>
                </c:pt>
              </c:numCache>
            </c:numRef>
          </c:val>
          <c:smooth val="0"/>
          <c:extLst>
            <c:ext xmlns:c16="http://schemas.microsoft.com/office/drawing/2014/chart" uri="{C3380CC4-5D6E-409C-BE32-E72D297353CC}">
              <c16:uniqueId val="{00000001-254F-4426-BDC1-AAE72FE947B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67.930000000000007</c:v>
                </c:pt>
                <c:pt idx="1">
                  <c:v>67.59</c:v>
                </c:pt>
                <c:pt idx="2">
                  <c:v>67.64</c:v>
                </c:pt>
                <c:pt idx="3">
                  <c:v>85.76</c:v>
                </c:pt>
                <c:pt idx="4">
                  <c:v>62.36</c:v>
                </c:pt>
              </c:numCache>
            </c:numRef>
          </c:val>
          <c:extLst>
            <c:ext xmlns:c16="http://schemas.microsoft.com/office/drawing/2014/chart" uri="{C3380CC4-5D6E-409C-BE32-E72D297353CC}">
              <c16:uniqueId val="{00000000-22FA-4D6D-AFEA-1E2E0173580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46.17</c:v>
                </c:pt>
              </c:numCache>
            </c:numRef>
          </c:val>
          <c:smooth val="0"/>
          <c:extLst>
            <c:ext xmlns:c16="http://schemas.microsoft.com/office/drawing/2014/chart" uri="{C3380CC4-5D6E-409C-BE32-E72D297353CC}">
              <c16:uniqueId val="{00000001-22FA-4D6D-AFEA-1E2E0173580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93.79</c:v>
                </c:pt>
                <c:pt idx="1">
                  <c:v>94.05</c:v>
                </c:pt>
                <c:pt idx="2">
                  <c:v>94.34</c:v>
                </c:pt>
                <c:pt idx="3">
                  <c:v>95.05</c:v>
                </c:pt>
                <c:pt idx="4">
                  <c:v>95.33</c:v>
                </c:pt>
              </c:numCache>
            </c:numRef>
          </c:val>
          <c:extLst>
            <c:ext xmlns:c16="http://schemas.microsoft.com/office/drawing/2014/chart" uri="{C3380CC4-5D6E-409C-BE32-E72D297353CC}">
              <c16:uniqueId val="{00000000-087B-44D8-A54B-CDD2B28319E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87.84</c:v>
                </c:pt>
              </c:numCache>
            </c:numRef>
          </c:val>
          <c:smooth val="0"/>
          <c:extLst>
            <c:ext xmlns:c16="http://schemas.microsoft.com/office/drawing/2014/chart" uri="{C3380CC4-5D6E-409C-BE32-E72D297353CC}">
              <c16:uniqueId val="{00000001-087B-44D8-A54B-CDD2B28319E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111.57</c:v>
                </c:pt>
                <c:pt idx="1">
                  <c:v>119.18</c:v>
                </c:pt>
                <c:pt idx="2">
                  <c:v>119.97</c:v>
                </c:pt>
                <c:pt idx="3">
                  <c:v>120.42</c:v>
                </c:pt>
                <c:pt idx="4">
                  <c:v>95.75</c:v>
                </c:pt>
              </c:numCache>
            </c:numRef>
          </c:val>
          <c:extLst>
            <c:ext xmlns:c16="http://schemas.microsoft.com/office/drawing/2014/chart" uri="{C3380CC4-5D6E-409C-BE32-E72D297353CC}">
              <c16:uniqueId val="{00000000-BF71-412C-9217-355CC5A0422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101.24</c:v>
                </c:pt>
                <c:pt idx="1">
                  <c:v>100.94</c:v>
                </c:pt>
                <c:pt idx="2">
                  <c:v>100.85</c:v>
                </c:pt>
                <c:pt idx="3">
                  <c:v>102.13</c:v>
                </c:pt>
                <c:pt idx="4">
                  <c:v>102.95</c:v>
                </c:pt>
              </c:numCache>
            </c:numRef>
          </c:val>
          <c:smooth val="0"/>
          <c:extLst>
            <c:ext xmlns:c16="http://schemas.microsoft.com/office/drawing/2014/chart" uri="{C3380CC4-5D6E-409C-BE32-E72D297353CC}">
              <c16:uniqueId val="{00000001-BF71-412C-9217-355CC5A0422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21.84</c:v>
                </c:pt>
                <c:pt idx="1">
                  <c:v>23.26</c:v>
                </c:pt>
                <c:pt idx="2">
                  <c:v>27.5</c:v>
                </c:pt>
                <c:pt idx="3">
                  <c:v>29.62</c:v>
                </c:pt>
                <c:pt idx="4">
                  <c:v>31.61</c:v>
                </c:pt>
              </c:numCache>
            </c:numRef>
          </c:val>
          <c:extLst>
            <c:ext xmlns:c16="http://schemas.microsoft.com/office/drawing/2014/chart" uri="{C3380CC4-5D6E-409C-BE32-E72D297353CC}">
              <c16:uniqueId val="{00000000-291A-4523-8CB7-FF01205D674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22.34</c:v>
                </c:pt>
                <c:pt idx="1">
                  <c:v>22.79</c:v>
                </c:pt>
                <c:pt idx="2">
                  <c:v>22.77</c:v>
                </c:pt>
                <c:pt idx="3">
                  <c:v>23.93</c:v>
                </c:pt>
                <c:pt idx="4">
                  <c:v>26.56</c:v>
                </c:pt>
              </c:numCache>
            </c:numRef>
          </c:val>
          <c:smooth val="0"/>
          <c:extLst>
            <c:ext xmlns:c16="http://schemas.microsoft.com/office/drawing/2014/chart" uri="{C3380CC4-5D6E-409C-BE32-E72D297353CC}">
              <c16:uniqueId val="{00000001-291A-4523-8CB7-FF01205D674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99-4A70-8FE3-B1A7B0FBF3B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0.04</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6499-4A70-8FE3-B1A7B0FBF3B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27-4661-BEC0-65FFCDDA98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184.13</c:v>
                </c:pt>
                <c:pt idx="1">
                  <c:v>101.85</c:v>
                </c:pt>
                <c:pt idx="2">
                  <c:v>110.77</c:v>
                </c:pt>
                <c:pt idx="3">
                  <c:v>109.51</c:v>
                </c:pt>
                <c:pt idx="4">
                  <c:v>27.02</c:v>
                </c:pt>
              </c:numCache>
            </c:numRef>
          </c:val>
          <c:smooth val="0"/>
          <c:extLst>
            <c:ext xmlns:c16="http://schemas.microsoft.com/office/drawing/2014/chart" uri="{C3380CC4-5D6E-409C-BE32-E72D297353CC}">
              <c16:uniqueId val="{00000001-3E27-4661-BEC0-65FFCDDA98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80.41</c:v>
                </c:pt>
                <c:pt idx="1">
                  <c:v>86.97</c:v>
                </c:pt>
                <c:pt idx="2">
                  <c:v>92.12</c:v>
                </c:pt>
                <c:pt idx="3">
                  <c:v>97.53</c:v>
                </c:pt>
                <c:pt idx="4">
                  <c:v>77.72</c:v>
                </c:pt>
              </c:numCache>
            </c:numRef>
          </c:val>
          <c:extLst>
            <c:ext xmlns:c16="http://schemas.microsoft.com/office/drawing/2014/chart" uri="{C3380CC4-5D6E-409C-BE32-E72D297353CC}">
              <c16:uniqueId val="{00000000-D473-46FF-8C66-F84C8388F65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63.22</c:v>
                </c:pt>
                <c:pt idx="1">
                  <c:v>49.07</c:v>
                </c:pt>
                <c:pt idx="2">
                  <c:v>46.78</c:v>
                </c:pt>
                <c:pt idx="3">
                  <c:v>47.44</c:v>
                </c:pt>
                <c:pt idx="4">
                  <c:v>60.67</c:v>
                </c:pt>
              </c:numCache>
            </c:numRef>
          </c:val>
          <c:smooth val="0"/>
          <c:extLst>
            <c:ext xmlns:c16="http://schemas.microsoft.com/office/drawing/2014/chart" uri="{C3380CC4-5D6E-409C-BE32-E72D297353CC}">
              <c16:uniqueId val="{00000001-D473-46FF-8C66-F84C8388F65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1464.28</c:v>
                </c:pt>
                <c:pt idx="1">
                  <c:v>1343.17</c:v>
                </c:pt>
                <c:pt idx="2">
                  <c:v>1212.93</c:v>
                </c:pt>
                <c:pt idx="3">
                  <c:v>1093.25</c:v>
                </c:pt>
                <c:pt idx="4">
                  <c:v>961.18</c:v>
                </c:pt>
              </c:numCache>
            </c:numRef>
          </c:val>
          <c:extLst>
            <c:ext xmlns:c16="http://schemas.microsoft.com/office/drawing/2014/chart" uri="{C3380CC4-5D6E-409C-BE32-E72D297353CC}">
              <c16:uniqueId val="{00000000-3DF4-43A9-9AA6-647511E5143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1252.71</c:v>
                </c:pt>
              </c:numCache>
            </c:numRef>
          </c:val>
          <c:smooth val="0"/>
          <c:extLst>
            <c:ext xmlns:c16="http://schemas.microsoft.com/office/drawing/2014/chart" uri="{C3380CC4-5D6E-409C-BE32-E72D297353CC}">
              <c16:uniqueId val="{00000001-3DF4-43A9-9AA6-647511E5143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171.03</c:v>
                </c:pt>
                <c:pt idx="1">
                  <c:v>171.68</c:v>
                </c:pt>
                <c:pt idx="2">
                  <c:v>173.76</c:v>
                </c:pt>
                <c:pt idx="3">
                  <c:v>176.86</c:v>
                </c:pt>
                <c:pt idx="4">
                  <c:v>176.46</c:v>
                </c:pt>
              </c:numCache>
            </c:numRef>
          </c:val>
          <c:extLst>
            <c:ext xmlns:c16="http://schemas.microsoft.com/office/drawing/2014/chart" uri="{C3380CC4-5D6E-409C-BE32-E72D297353CC}">
              <c16:uniqueId val="{00000000-C92C-4B29-B248-A784966AF7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87.03</c:v>
                </c:pt>
              </c:numCache>
            </c:numRef>
          </c:val>
          <c:smooth val="0"/>
          <c:extLst>
            <c:ext xmlns:c16="http://schemas.microsoft.com/office/drawing/2014/chart" uri="{C3380CC4-5D6E-409C-BE32-E72D297353CC}">
              <c16:uniqueId val="{00000001-C92C-4B29-B248-A784966AF7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106.16</c:v>
                </c:pt>
                <c:pt idx="1">
                  <c:v>105.51</c:v>
                </c:pt>
                <c:pt idx="2">
                  <c:v>105.36</c:v>
                </c:pt>
                <c:pt idx="3">
                  <c:v>102.97</c:v>
                </c:pt>
                <c:pt idx="4">
                  <c:v>103.72</c:v>
                </c:pt>
              </c:numCache>
            </c:numRef>
          </c:val>
          <c:extLst>
            <c:ext xmlns:c16="http://schemas.microsoft.com/office/drawing/2014/chart" uri="{C3380CC4-5D6E-409C-BE32-E72D297353CC}">
              <c16:uniqueId val="{00000000-C2AD-43BE-B55B-1F81F2FB3EF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177.02</c:v>
                </c:pt>
              </c:numCache>
            </c:numRef>
          </c:val>
          <c:smooth val="0"/>
          <c:extLst>
            <c:ext xmlns:c16="http://schemas.microsoft.com/office/drawing/2014/chart" uri="{C3380CC4-5D6E-409C-BE32-E72D297353CC}">
              <c16:uniqueId val="{00000001-C2AD-43BE-B55B-1F81F2FB3EF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5" zoomScaleNormal="5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長野県　松本市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D1</v>
      </c>
      <c r="X8" s="48"/>
      <c r="Y8" s="48"/>
      <c r="Z8" s="48"/>
      <c r="AA8" s="48"/>
      <c r="AB8" s="48"/>
      <c r="AC8" s="48"/>
      <c r="AD8" s="49" t="str">
        <f>データ!$M$6</f>
        <v>非設置</v>
      </c>
      <c r="AE8" s="49"/>
      <c r="AF8" s="49"/>
      <c r="AG8" s="49"/>
      <c r="AH8" s="49"/>
      <c r="AI8" s="49"/>
      <c r="AJ8" s="49"/>
      <c r="AK8" s="3"/>
      <c r="AL8" s="50">
        <f>データ!S6</f>
        <v>239635</v>
      </c>
      <c r="AM8" s="50"/>
      <c r="AN8" s="50"/>
      <c r="AO8" s="50"/>
      <c r="AP8" s="50"/>
      <c r="AQ8" s="50"/>
      <c r="AR8" s="50"/>
      <c r="AS8" s="50"/>
      <c r="AT8" s="45">
        <f>データ!T6</f>
        <v>978.47</v>
      </c>
      <c r="AU8" s="45"/>
      <c r="AV8" s="45"/>
      <c r="AW8" s="45"/>
      <c r="AX8" s="45"/>
      <c r="AY8" s="45"/>
      <c r="AZ8" s="45"/>
      <c r="BA8" s="45"/>
      <c r="BB8" s="45">
        <f>データ!U6</f>
        <v>244.91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62.82</v>
      </c>
      <c r="J10" s="45"/>
      <c r="K10" s="45"/>
      <c r="L10" s="45"/>
      <c r="M10" s="45"/>
      <c r="N10" s="45"/>
      <c r="O10" s="45"/>
      <c r="P10" s="45">
        <f>データ!P6</f>
        <v>16.05</v>
      </c>
      <c r="Q10" s="45"/>
      <c r="R10" s="45"/>
      <c r="S10" s="45"/>
      <c r="T10" s="45"/>
      <c r="U10" s="45"/>
      <c r="V10" s="45"/>
      <c r="W10" s="45">
        <f>データ!Q6</f>
        <v>71.56</v>
      </c>
      <c r="X10" s="45"/>
      <c r="Y10" s="45"/>
      <c r="Z10" s="45"/>
      <c r="AA10" s="45"/>
      <c r="AB10" s="45"/>
      <c r="AC10" s="45"/>
      <c r="AD10" s="50">
        <f>データ!R6</f>
        <v>3080</v>
      </c>
      <c r="AE10" s="50"/>
      <c r="AF10" s="50"/>
      <c r="AG10" s="50"/>
      <c r="AH10" s="50"/>
      <c r="AI10" s="50"/>
      <c r="AJ10" s="50"/>
      <c r="AK10" s="2"/>
      <c r="AL10" s="50">
        <f>データ!V6</f>
        <v>38307</v>
      </c>
      <c r="AM10" s="50"/>
      <c r="AN10" s="50"/>
      <c r="AO10" s="50"/>
      <c r="AP10" s="50"/>
      <c r="AQ10" s="50"/>
      <c r="AR10" s="50"/>
      <c r="AS10" s="50"/>
      <c r="AT10" s="45">
        <f>データ!W6</f>
        <v>12.68</v>
      </c>
      <c r="AU10" s="45"/>
      <c r="AV10" s="45"/>
      <c r="AW10" s="45"/>
      <c r="AX10" s="45"/>
      <c r="AY10" s="45"/>
      <c r="AZ10" s="45"/>
      <c r="BA10" s="45"/>
      <c r="BB10" s="45">
        <f>データ!X6</f>
        <v>3021.06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8FU2fDXfZ+exh4k7Ih+8cfiTgELlchCnEU3h5MmCzp7saNal3M4fG/BFhRjdbwqXjfFiVIGltJ0PWvt5Rn2BjQ==" saltValue="C1x3UvNyjWPrmxy74+RUz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202029</v>
      </c>
      <c r="D6" s="33">
        <f t="shared" si="3"/>
        <v>46</v>
      </c>
      <c r="E6" s="33">
        <f t="shared" si="3"/>
        <v>17</v>
      </c>
      <c r="F6" s="33">
        <f t="shared" si="3"/>
        <v>4</v>
      </c>
      <c r="G6" s="33">
        <f t="shared" si="3"/>
        <v>0</v>
      </c>
      <c r="H6" s="33" t="str">
        <f t="shared" si="3"/>
        <v>長野県　松本市</v>
      </c>
      <c r="I6" s="33" t="str">
        <f t="shared" si="3"/>
        <v>法適用</v>
      </c>
      <c r="J6" s="33" t="str">
        <f t="shared" si="3"/>
        <v>下水道事業</v>
      </c>
      <c r="K6" s="33" t="str">
        <f t="shared" si="3"/>
        <v>特定環境保全公共下水道</v>
      </c>
      <c r="L6" s="33" t="str">
        <f t="shared" si="3"/>
        <v>D1</v>
      </c>
      <c r="M6" s="33" t="str">
        <f t="shared" si="3"/>
        <v>非設置</v>
      </c>
      <c r="N6" s="34" t="str">
        <f t="shared" si="3"/>
        <v>-</v>
      </c>
      <c r="O6" s="34">
        <f t="shared" si="3"/>
        <v>62.82</v>
      </c>
      <c r="P6" s="34">
        <f t="shared" si="3"/>
        <v>16.05</v>
      </c>
      <c r="Q6" s="34">
        <f t="shared" si="3"/>
        <v>71.56</v>
      </c>
      <c r="R6" s="34">
        <f t="shared" si="3"/>
        <v>3080</v>
      </c>
      <c r="S6" s="34">
        <f t="shared" si="3"/>
        <v>239635</v>
      </c>
      <c r="T6" s="34">
        <f t="shared" si="3"/>
        <v>978.47</v>
      </c>
      <c r="U6" s="34">
        <f t="shared" si="3"/>
        <v>244.91</v>
      </c>
      <c r="V6" s="34">
        <f t="shared" si="3"/>
        <v>38307</v>
      </c>
      <c r="W6" s="34">
        <f t="shared" si="3"/>
        <v>12.68</v>
      </c>
      <c r="X6" s="34">
        <f t="shared" si="3"/>
        <v>3021.06</v>
      </c>
      <c r="Y6" s="35">
        <f>IF(Y7="",NA(),Y7)</f>
        <v>111.57</v>
      </c>
      <c r="Z6" s="35">
        <f t="shared" ref="Z6:AH6" si="4">IF(Z7="",NA(),Z7)</f>
        <v>119.18</v>
      </c>
      <c r="AA6" s="35">
        <f t="shared" si="4"/>
        <v>119.97</v>
      </c>
      <c r="AB6" s="35">
        <f t="shared" si="4"/>
        <v>120.42</v>
      </c>
      <c r="AC6" s="35">
        <f t="shared" si="4"/>
        <v>95.75</v>
      </c>
      <c r="AD6" s="35">
        <f t="shared" si="4"/>
        <v>101.24</v>
      </c>
      <c r="AE6" s="35">
        <f t="shared" si="4"/>
        <v>100.94</v>
      </c>
      <c r="AF6" s="35">
        <f t="shared" si="4"/>
        <v>100.85</v>
      </c>
      <c r="AG6" s="35">
        <f t="shared" si="4"/>
        <v>102.13</v>
      </c>
      <c r="AH6" s="35">
        <f t="shared" si="4"/>
        <v>102.95</v>
      </c>
      <c r="AI6" s="34" t="str">
        <f>IF(AI7="","",IF(AI7="-","【-】","【"&amp;SUBSTITUTE(TEXT(AI7,"#,##0.00"),"-","△")&amp;"】"))</f>
        <v>【101.92】</v>
      </c>
      <c r="AJ6" s="34">
        <f>IF(AJ7="",NA(),AJ7)</f>
        <v>0</v>
      </c>
      <c r="AK6" s="34">
        <f t="shared" ref="AK6:AS6" si="5">IF(AK7="",NA(),AK7)</f>
        <v>0</v>
      </c>
      <c r="AL6" s="34">
        <f t="shared" si="5"/>
        <v>0</v>
      </c>
      <c r="AM6" s="34">
        <f t="shared" si="5"/>
        <v>0</v>
      </c>
      <c r="AN6" s="34">
        <f t="shared" si="5"/>
        <v>0</v>
      </c>
      <c r="AO6" s="35">
        <f t="shared" si="5"/>
        <v>184.13</v>
      </c>
      <c r="AP6" s="35">
        <f t="shared" si="5"/>
        <v>101.85</v>
      </c>
      <c r="AQ6" s="35">
        <f t="shared" si="5"/>
        <v>110.77</v>
      </c>
      <c r="AR6" s="35">
        <f t="shared" si="5"/>
        <v>109.51</v>
      </c>
      <c r="AS6" s="35">
        <f t="shared" si="5"/>
        <v>27.02</v>
      </c>
      <c r="AT6" s="34" t="str">
        <f>IF(AT7="","",IF(AT7="-","【-】","【"&amp;SUBSTITUTE(TEXT(AT7,"#,##0.00"),"-","△")&amp;"】"))</f>
        <v>【88.06】</v>
      </c>
      <c r="AU6" s="35">
        <f>IF(AU7="",NA(),AU7)</f>
        <v>80.41</v>
      </c>
      <c r="AV6" s="35">
        <f t="shared" ref="AV6:BD6" si="6">IF(AV7="",NA(),AV7)</f>
        <v>86.97</v>
      </c>
      <c r="AW6" s="35">
        <f t="shared" si="6"/>
        <v>92.12</v>
      </c>
      <c r="AX6" s="35">
        <f t="shared" si="6"/>
        <v>97.53</v>
      </c>
      <c r="AY6" s="35">
        <f t="shared" si="6"/>
        <v>77.72</v>
      </c>
      <c r="AZ6" s="35">
        <f t="shared" si="6"/>
        <v>63.22</v>
      </c>
      <c r="BA6" s="35">
        <f t="shared" si="6"/>
        <v>49.07</v>
      </c>
      <c r="BB6" s="35">
        <f t="shared" si="6"/>
        <v>46.78</v>
      </c>
      <c r="BC6" s="35">
        <f t="shared" si="6"/>
        <v>47.44</v>
      </c>
      <c r="BD6" s="35">
        <f t="shared" si="6"/>
        <v>60.67</v>
      </c>
      <c r="BE6" s="34" t="str">
        <f>IF(BE7="","",IF(BE7="-","【-】","【"&amp;SUBSTITUTE(TEXT(BE7,"#,##0.00"),"-","△")&amp;"】"))</f>
        <v>【54.23】</v>
      </c>
      <c r="BF6" s="35">
        <f>IF(BF7="",NA(),BF7)</f>
        <v>1464.28</v>
      </c>
      <c r="BG6" s="35">
        <f t="shared" ref="BG6:BO6" si="7">IF(BG7="",NA(),BG7)</f>
        <v>1343.17</v>
      </c>
      <c r="BH6" s="35">
        <f t="shared" si="7"/>
        <v>1212.93</v>
      </c>
      <c r="BI6" s="35">
        <f t="shared" si="7"/>
        <v>1093.25</v>
      </c>
      <c r="BJ6" s="35">
        <f t="shared" si="7"/>
        <v>961.18</v>
      </c>
      <c r="BK6" s="35">
        <f t="shared" si="7"/>
        <v>1436</v>
      </c>
      <c r="BL6" s="35">
        <f t="shared" si="7"/>
        <v>1434.89</v>
      </c>
      <c r="BM6" s="35">
        <f t="shared" si="7"/>
        <v>1298.9100000000001</v>
      </c>
      <c r="BN6" s="35">
        <f t="shared" si="7"/>
        <v>1243.71</v>
      </c>
      <c r="BO6" s="35">
        <f t="shared" si="7"/>
        <v>1252.71</v>
      </c>
      <c r="BP6" s="34" t="str">
        <f>IF(BP7="","",IF(BP7="-","【-】","【"&amp;SUBSTITUTE(TEXT(BP7,"#,##0.00"),"-","△")&amp;"】"))</f>
        <v>【1,209.40】</v>
      </c>
      <c r="BQ6" s="35">
        <f>IF(BQ7="",NA(),BQ7)</f>
        <v>171.03</v>
      </c>
      <c r="BR6" s="35">
        <f t="shared" ref="BR6:BZ6" si="8">IF(BR7="",NA(),BR7)</f>
        <v>171.68</v>
      </c>
      <c r="BS6" s="35">
        <f t="shared" si="8"/>
        <v>173.76</v>
      </c>
      <c r="BT6" s="35">
        <f t="shared" si="8"/>
        <v>176.86</v>
      </c>
      <c r="BU6" s="35">
        <f t="shared" si="8"/>
        <v>176.46</v>
      </c>
      <c r="BV6" s="35">
        <f t="shared" si="8"/>
        <v>66.56</v>
      </c>
      <c r="BW6" s="35">
        <f t="shared" si="8"/>
        <v>66.22</v>
      </c>
      <c r="BX6" s="35">
        <f t="shared" si="8"/>
        <v>69.87</v>
      </c>
      <c r="BY6" s="35">
        <f t="shared" si="8"/>
        <v>74.3</v>
      </c>
      <c r="BZ6" s="35">
        <f t="shared" si="8"/>
        <v>87.03</v>
      </c>
      <c r="CA6" s="34" t="str">
        <f>IF(CA7="","",IF(CA7="-","【-】","【"&amp;SUBSTITUTE(TEXT(CA7,"#,##0.00"),"-","△")&amp;"】"))</f>
        <v>【74.48】</v>
      </c>
      <c r="CB6" s="35">
        <f>IF(CB7="",NA(),CB7)</f>
        <v>106.16</v>
      </c>
      <c r="CC6" s="35">
        <f t="shared" ref="CC6:CK6" si="9">IF(CC7="",NA(),CC7)</f>
        <v>105.51</v>
      </c>
      <c r="CD6" s="35">
        <f t="shared" si="9"/>
        <v>105.36</v>
      </c>
      <c r="CE6" s="35">
        <f t="shared" si="9"/>
        <v>102.97</v>
      </c>
      <c r="CF6" s="35">
        <f t="shared" si="9"/>
        <v>103.72</v>
      </c>
      <c r="CG6" s="35">
        <f t="shared" si="9"/>
        <v>244.29</v>
      </c>
      <c r="CH6" s="35">
        <f t="shared" si="9"/>
        <v>246.72</v>
      </c>
      <c r="CI6" s="35">
        <f t="shared" si="9"/>
        <v>234.96</v>
      </c>
      <c r="CJ6" s="35">
        <f t="shared" si="9"/>
        <v>221.81</v>
      </c>
      <c r="CK6" s="35">
        <f t="shared" si="9"/>
        <v>177.02</v>
      </c>
      <c r="CL6" s="34" t="str">
        <f>IF(CL7="","",IF(CL7="-","【-】","【"&amp;SUBSTITUTE(TEXT(CL7,"#,##0.00"),"-","△")&amp;"】"))</f>
        <v>【219.46】</v>
      </c>
      <c r="CM6" s="35">
        <f>IF(CM7="",NA(),CM7)</f>
        <v>67.930000000000007</v>
      </c>
      <c r="CN6" s="35">
        <f t="shared" ref="CN6:CV6" si="10">IF(CN7="",NA(),CN7)</f>
        <v>67.59</v>
      </c>
      <c r="CO6" s="35">
        <f t="shared" si="10"/>
        <v>67.64</v>
      </c>
      <c r="CP6" s="35">
        <f t="shared" si="10"/>
        <v>85.76</v>
      </c>
      <c r="CQ6" s="35">
        <f t="shared" si="10"/>
        <v>62.36</v>
      </c>
      <c r="CR6" s="35">
        <f t="shared" si="10"/>
        <v>43.58</v>
      </c>
      <c r="CS6" s="35">
        <f t="shared" si="10"/>
        <v>41.35</v>
      </c>
      <c r="CT6" s="35">
        <f t="shared" si="10"/>
        <v>42.9</v>
      </c>
      <c r="CU6" s="35">
        <f t="shared" si="10"/>
        <v>43.36</v>
      </c>
      <c r="CV6" s="35">
        <f t="shared" si="10"/>
        <v>46.17</v>
      </c>
      <c r="CW6" s="34" t="str">
        <f>IF(CW7="","",IF(CW7="-","【-】","【"&amp;SUBSTITUTE(TEXT(CW7,"#,##0.00"),"-","△")&amp;"】"))</f>
        <v>【42.82】</v>
      </c>
      <c r="CX6" s="35">
        <f>IF(CX7="",NA(),CX7)</f>
        <v>93.79</v>
      </c>
      <c r="CY6" s="35">
        <f t="shared" ref="CY6:DG6" si="11">IF(CY7="",NA(),CY7)</f>
        <v>94.05</v>
      </c>
      <c r="CZ6" s="35">
        <f t="shared" si="11"/>
        <v>94.34</v>
      </c>
      <c r="DA6" s="35">
        <f t="shared" si="11"/>
        <v>95.05</v>
      </c>
      <c r="DB6" s="35">
        <f t="shared" si="11"/>
        <v>95.33</v>
      </c>
      <c r="DC6" s="35">
        <f t="shared" si="11"/>
        <v>82.35</v>
      </c>
      <c r="DD6" s="35">
        <f t="shared" si="11"/>
        <v>82.9</v>
      </c>
      <c r="DE6" s="35">
        <f t="shared" si="11"/>
        <v>83.5</v>
      </c>
      <c r="DF6" s="35">
        <f t="shared" si="11"/>
        <v>83.06</v>
      </c>
      <c r="DG6" s="35">
        <f t="shared" si="11"/>
        <v>87.84</v>
      </c>
      <c r="DH6" s="34" t="str">
        <f>IF(DH7="","",IF(DH7="-","【-】","【"&amp;SUBSTITUTE(TEXT(DH7,"#,##0.00"),"-","△")&amp;"】"))</f>
        <v>【83.36】</v>
      </c>
      <c r="DI6" s="35">
        <f>IF(DI7="",NA(),DI7)</f>
        <v>21.84</v>
      </c>
      <c r="DJ6" s="35">
        <f t="shared" ref="DJ6:DR6" si="12">IF(DJ7="",NA(),DJ7)</f>
        <v>23.26</v>
      </c>
      <c r="DK6" s="35">
        <f t="shared" si="12"/>
        <v>27.5</v>
      </c>
      <c r="DL6" s="35">
        <f t="shared" si="12"/>
        <v>29.62</v>
      </c>
      <c r="DM6" s="35">
        <f t="shared" si="12"/>
        <v>31.61</v>
      </c>
      <c r="DN6" s="35">
        <f t="shared" si="12"/>
        <v>22.34</v>
      </c>
      <c r="DO6" s="35">
        <f t="shared" si="12"/>
        <v>22.79</v>
      </c>
      <c r="DP6" s="35">
        <f t="shared" si="12"/>
        <v>22.77</v>
      </c>
      <c r="DQ6" s="35">
        <f t="shared" si="12"/>
        <v>23.93</v>
      </c>
      <c r="DR6" s="35">
        <f t="shared" si="12"/>
        <v>26.56</v>
      </c>
      <c r="DS6" s="34" t="str">
        <f>IF(DS7="","",IF(DS7="-","【-】","【"&amp;SUBSTITUTE(TEXT(DS7,"#,##0.00"),"-","△")&amp;"】"))</f>
        <v>【24.88】</v>
      </c>
      <c r="DT6" s="34">
        <f>IF(DT7="",NA(),DT7)</f>
        <v>0</v>
      </c>
      <c r="DU6" s="34">
        <f t="shared" ref="DU6:EC6" si="13">IF(DU7="",NA(),DU7)</f>
        <v>0</v>
      </c>
      <c r="DV6" s="34">
        <f t="shared" si="13"/>
        <v>0</v>
      </c>
      <c r="DW6" s="34">
        <f t="shared" si="13"/>
        <v>0</v>
      </c>
      <c r="DX6" s="34">
        <f t="shared" si="13"/>
        <v>0</v>
      </c>
      <c r="DY6" s="34">
        <f t="shared" si="13"/>
        <v>0</v>
      </c>
      <c r="DZ6" s="35">
        <f t="shared" si="13"/>
        <v>0.04</v>
      </c>
      <c r="EA6" s="34">
        <f t="shared" si="13"/>
        <v>0</v>
      </c>
      <c r="EB6" s="34">
        <f t="shared" si="13"/>
        <v>0</v>
      </c>
      <c r="EC6" s="34">
        <f t="shared" si="13"/>
        <v>0</v>
      </c>
      <c r="ED6" s="34" t="str">
        <f>IF(ED7="","",IF(ED7="-","【-】","【"&amp;SUBSTITUTE(TEXT(ED7,"#,##0.00"),"-","△")&amp;"】"))</f>
        <v>【0.01】</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0.06</v>
      </c>
      <c r="EO6" s="34" t="str">
        <f>IF(EO7="","",IF(EO7="-","【-】","【"&amp;SUBSTITUTE(TEXT(EO7,"#,##0.00"),"-","△")&amp;"】"))</f>
        <v>【0.12】</v>
      </c>
    </row>
    <row r="7" spans="1:148" s="36" customFormat="1" x14ac:dyDescent="0.15">
      <c r="A7" s="28"/>
      <c r="B7" s="37">
        <v>2018</v>
      </c>
      <c r="C7" s="37">
        <v>202029</v>
      </c>
      <c r="D7" s="37">
        <v>46</v>
      </c>
      <c r="E7" s="37">
        <v>17</v>
      </c>
      <c r="F7" s="37">
        <v>4</v>
      </c>
      <c r="G7" s="37">
        <v>0</v>
      </c>
      <c r="H7" s="37" t="s">
        <v>96</v>
      </c>
      <c r="I7" s="37" t="s">
        <v>97</v>
      </c>
      <c r="J7" s="37" t="s">
        <v>98</v>
      </c>
      <c r="K7" s="37" t="s">
        <v>99</v>
      </c>
      <c r="L7" s="37" t="s">
        <v>100</v>
      </c>
      <c r="M7" s="37" t="s">
        <v>101</v>
      </c>
      <c r="N7" s="38" t="s">
        <v>102</v>
      </c>
      <c r="O7" s="38">
        <v>62.82</v>
      </c>
      <c r="P7" s="38">
        <v>16.05</v>
      </c>
      <c r="Q7" s="38">
        <v>71.56</v>
      </c>
      <c r="R7" s="38">
        <v>3080</v>
      </c>
      <c r="S7" s="38">
        <v>239635</v>
      </c>
      <c r="T7" s="38">
        <v>978.47</v>
      </c>
      <c r="U7" s="38">
        <v>244.91</v>
      </c>
      <c r="V7" s="38">
        <v>38307</v>
      </c>
      <c r="W7" s="38">
        <v>12.68</v>
      </c>
      <c r="X7" s="38">
        <v>3021.06</v>
      </c>
      <c r="Y7" s="38">
        <v>111.57</v>
      </c>
      <c r="Z7" s="38">
        <v>119.18</v>
      </c>
      <c r="AA7" s="38">
        <v>119.97</v>
      </c>
      <c r="AB7" s="38">
        <v>120.42</v>
      </c>
      <c r="AC7" s="38">
        <v>95.75</v>
      </c>
      <c r="AD7" s="38">
        <v>101.24</v>
      </c>
      <c r="AE7" s="38">
        <v>100.94</v>
      </c>
      <c r="AF7" s="38">
        <v>100.85</v>
      </c>
      <c r="AG7" s="38">
        <v>102.13</v>
      </c>
      <c r="AH7" s="38">
        <v>102.95</v>
      </c>
      <c r="AI7" s="38">
        <v>101.92</v>
      </c>
      <c r="AJ7" s="38">
        <v>0</v>
      </c>
      <c r="AK7" s="38">
        <v>0</v>
      </c>
      <c r="AL7" s="38">
        <v>0</v>
      </c>
      <c r="AM7" s="38">
        <v>0</v>
      </c>
      <c r="AN7" s="38">
        <v>0</v>
      </c>
      <c r="AO7" s="38">
        <v>184.13</v>
      </c>
      <c r="AP7" s="38">
        <v>101.85</v>
      </c>
      <c r="AQ7" s="38">
        <v>110.77</v>
      </c>
      <c r="AR7" s="38">
        <v>109.51</v>
      </c>
      <c r="AS7" s="38">
        <v>27.02</v>
      </c>
      <c r="AT7" s="38">
        <v>88.06</v>
      </c>
      <c r="AU7" s="38">
        <v>80.41</v>
      </c>
      <c r="AV7" s="38">
        <v>86.97</v>
      </c>
      <c r="AW7" s="38">
        <v>92.12</v>
      </c>
      <c r="AX7" s="38">
        <v>97.53</v>
      </c>
      <c r="AY7" s="38">
        <v>77.72</v>
      </c>
      <c r="AZ7" s="38">
        <v>63.22</v>
      </c>
      <c r="BA7" s="38">
        <v>49.07</v>
      </c>
      <c r="BB7" s="38">
        <v>46.78</v>
      </c>
      <c r="BC7" s="38">
        <v>47.44</v>
      </c>
      <c r="BD7" s="38">
        <v>60.67</v>
      </c>
      <c r="BE7" s="38">
        <v>54.23</v>
      </c>
      <c r="BF7" s="38">
        <v>1464.28</v>
      </c>
      <c r="BG7" s="38">
        <v>1343.17</v>
      </c>
      <c r="BH7" s="38">
        <v>1212.93</v>
      </c>
      <c r="BI7" s="38">
        <v>1093.25</v>
      </c>
      <c r="BJ7" s="38">
        <v>961.18</v>
      </c>
      <c r="BK7" s="38">
        <v>1436</v>
      </c>
      <c r="BL7" s="38">
        <v>1434.89</v>
      </c>
      <c r="BM7" s="38">
        <v>1298.9100000000001</v>
      </c>
      <c r="BN7" s="38">
        <v>1243.71</v>
      </c>
      <c r="BO7" s="38">
        <v>1252.71</v>
      </c>
      <c r="BP7" s="38">
        <v>1209.4000000000001</v>
      </c>
      <c r="BQ7" s="38">
        <v>171.03</v>
      </c>
      <c r="BR7" s="38">
        <v>171.68</v>
      </c>
      <c r="BS7" s="38">
        <v>173.76</v>
      </c>
      <c r="BT7" s="38">
        <v>176.86</v>
      </c>
      <c r="BU7" s="38">
        <v>176.46</v>
      </c>
      <c r="BV7" s="38">
        <v>66.56</v>
      </c>
      <c r="BW7" s="38">
        <v>66.22</v>
      </c>
      <c r="BX7" s="38">
        <v>69.87</v>
      </c>
      <c r="BY7" s="38">
        <v>74.3</v>
      </c>
      <c r="BZ7" s="38">
        <v>87.03</v>
      </c>
      <c r="CA7" s="38">
        <v>74.48</v>
      </c>
      <c r="CB7" s="38">
        <v>106.16</v>
      </c>
      <c r="CC7" s="38">
        <v>105.51</v>
      </c>
      <c r="CD7" s="38">
        <v>105.36</v>
      </c>
      <c r="CE7" s="38">
        <v>102.97</v>
      </c>
      <c r="CF7" s="38">
        <v>103.72</v>
      </c>
      <c r="CG7" s="38">
        <v>244.29</v>
      </c>
      <c r="CH7" s="38">
        <v>246.72</v>
      </c>
      <c r="CI7" s="38">
        <v>234.96</v>
      </c>
      <c r="CJ7" s="38">
        <v>221.81</v>
      </c>
      <c r="CK7" s="38">
        <v>177.02</v>
      </c>
      <c r="CL7" s="38">
        <v>219.46</v>
      </c>
      <c r="CM7" s="38">
        <v>67.930000000000007</v>
      </c>
      <c r="CN7" s="38">
        <v>67.59</v>
      </c>
      <c r="CO7" s="38">
        <v>67.64</v>
      </c>
      <c r="CP7" s="38">
        <v>85.76</v>
      </c>
      <c r="CQ7" s="38">
        <v>62.36</v>
      </c>
      <c r="CR7" s="38">
        <v>43.58</v>
      </c>
      <c r="CS7" s="38">
        <v>41.35</v>
      </c>
      <c r="CT7" s="38">
        <v>42.9</v>
      </c>
      <c r="CU7" s="38">
        <v>43.36</v>
      </c>
      <c r="CV7" s="38">
        <v>46.17</v>
      </c>
      <c r="CW7" s="38">
        <v>42.82</v>
      </c>
      <c r="CX7" s="38">
        <v>93.79</v>
      </c>
      <c r="CY7" s="38">
        <v>94.05</v>
      </c>
      <c r="CZ7" s="38">
        <v>94.34</v>
      </c>
      <c r="DA7" s="38">
        <v>95.05</v>
      </c>
      <c r="DB7" s="38">
        <v>95.33</v>
      </c>
      <c r="DC7" s="38">
        <v>82.35</v>
      </c>
      <c r="DD7" s="38">
        <v>82.9</v>
      </c>
      <c r="DE7" s="38">
        <v>83.5</v>
      </c>
      <c r="DF7" s="38">
        <v>83.06</v>
      </c>
      <c r="DG7" s="38">
        <v>87.84</v>
      </c>
      <c r="DH7" s="38">
        <v>83.36</v>
      </c>
      <c r="DI7" s="38">
        <v>21.84</v>
      </c>
      <c r="DJ7" s="38">
        <v>23.26</v>
      </c>
      <c r="DK7" s="38">
        <v>27.5</v>
      </c>
      <c r="DL7" s="38">
        <v>29.62</v>
      </c>
      <c r="DM7" s="38">
        <v>31.61</v>
      </c>
      <c r="DN7" s="38">
        <v>22.34</v>
      </c>
      <c r="DO7" s="38">
        <v>22.79</v>
      </c>
      <c r="DP7" s="38">
        <v>22.77</v>
      </c>
      <c r="DQ7" s="38">
        <v>23.93</v>
      </c>
      <c r="DR7" s="38">
        <v>26.56</v>
      </c>
      <c r="DS7" s="38">
        <v>24.88</v>
      </c>
      <c r="DT7" s="38">
        <v>0</v>
      </c>
      <c r="DU7" s="38">
        <v>0</v>
      </c>
      <c r="DV7" s="38">
        <v>0</v>
      </c>
      <c r="DW7" s="38">
        <v>0</v>
      </c>
      <c r="DX7" s="38">
        <v>0</v>
      </c>
      <c r="DY7" s="38">
        <v>0</v>
      </c>
      <c r="DZ7" s="38">
        <v>0.04</v>
      </c>
      <c r="EA7" s="38">
        <v>0</v>
      </c>
      <c r="EB7" s="38">
        <v>0</v>
      </c>
      <c r="EC7" s="38">
        <v>0</v>
      </c>
      <c r="ED7" s="38">
        <v>0.01</v>
      </c>
      <c r="EE7" s="38">
        <v>0</v>
      </c>
      <c r="EF7" s="38">
        <v>0</v>
      </c>
      <c r="EG7" s="38">
        <v>0</v>
      </c>
      <c r="EH7" s="38">
        <v>0</v>
      </c>
      <c r="EI7" s="38">
        <v>0</v>
      </c>
      <c r="EJ7" s="38">
        <v>0.04</v>
      </c>
      <c r="EK7" s="38">
        <v>7.0000000000000007E-2</v>
      </c>
      <c r="EL7" s="38">
        <v>0.09</v>
      </c>
      <c r="EM7" s="38">
        <v>0.09</v>
      </c>
      <c r="EN7" s="38">
        <v>0.06</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2020-02-10T04:26:19Z</cp:lastPrinted>
  <dcterms:created xsi:type="dcterms:W3CDTF">2019-12-05T04:49:46Z</dcterms:created>
  <dcterms:modified xsi:type="dcterms:W3CDTF">2020-02-20T04:05:28Z</dcterms:modified>
  <cp:category/>
</cp:coreProperties>
</file>