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08 経営比較分析表\R7\02_回答\02_下水\"/>
    </mc:Choice>
  </mc:AlternateContent>
  <workbookProtection workbookAlgorithmName="SHA-512" workbookHashValue="qSMt0RWe06zxQvOEIKV2qMm+gcmii5jMf3634AP6Ut+6dcacFcOG78/r3NzXGIcsu8QVPJGChxhBtdX8f4l88g==" workbookSaltValue="3HA5I0P8HF+J4AY7+A7ko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<sst xmlns="http://schemas.openxmlformats.org/spreadsheetml/2006/main" count="231" uniqueCount="116">
  <si>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</si>
  <si>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</si>
  <si>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</si>
  <si>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</si>
  <si>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</si>
  <si>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</si>
  <si>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</si>
  <si>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</si>
  <si>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</si>
  <si>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</si>
  <si>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</si>
  <si>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</si>
  <si>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</si>
  <si>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</si>
  <si>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</si>
  <si>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</si>
  <si>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</si>
  <si>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</si>
  <si>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</si>
  <si>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</si>
  <si>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</si>
  <si>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</si>
  <si>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</si>
  <si>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</si>
  <si>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</si>
  <si>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</si>
  <si>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</si>
  <si>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</si>
  <si>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</si>
  <si>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</si>
  <si>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</si>
  <si>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</si>
  <si>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</si>
  <si>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</si>
  <si>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</si>
  <si>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</si>
  <si>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</si>
  <si>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</si>
  <si>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</si>
  <si>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</si>
  <si>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</si>
  <si>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</si>
  <si>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</si>
  <si>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</si>
  <si>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</si>
  <si>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</si>
  <si>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</si>
  <si>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</si>
  <si>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</si>
  <si>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</si>
  <si>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</si>
  <si>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</si>
  <si>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</si>
  <si>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</si>
  <si>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</si>
  <si>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</si>
  <si>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</si>
  <si>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</si>
  <si>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</si>
  <si>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</si>
  <si>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</si>
  <si>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</si>
  <si>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</si>
  <si>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</si>
  <si>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</si>
  <si>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</si>
  <si>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</si>
  <si>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</si>
  <si>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</si>
  <si>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</si>
  <si>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</si>
  <si>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</si>
  <si>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</si>
  <si>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</si>
  <si>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</si>
  <si>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</si>
  <si>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</si>
  <si>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</si>
  <si>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</si>
  <si>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</si>
  <si>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</si>
  <si>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</si>
  <si>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</si>
  <si>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</si>
  <si>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</si>
  <si>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</si>
  <si>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</si>
  <si>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</si>
  <si>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</si>
  <si>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</si>
  <si>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</si>
  <si>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</si>
  <si>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</si>
  <si>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</si>
  <si>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</si>
  <si>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</si>
  <si>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</si>
  <si>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</si>
  <si>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</si>
  <si>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</si>
  <si>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</si>
  <si>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</si>
  <si>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</si>
  <si>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</si>
  <si>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</si>
  <si>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</si>
  <si>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</si>
  <si>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</si>
  <si>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</si>
  <si>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</si>
  <si>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</si>
  <si>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</si>
  <si>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</si>
  <si>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類似団体の平均値と比較して高い水準で推移しています。昭和25年に下水道事業の認可を受け、昭和34年から、処理場の供用を開始したことが主な要因です。今後も電気・機械設備を中心に、予防保全型の維持管理と、計画的な改築・更新を進めます。
　②管渠老朽化率は、年々上昇傾向にあります。
　③管渠改善率は、更新需要の増加を受け注力した結果、類似団体の平均値と比較し高い水準にありますが、一部事業において進捗に遅れが生じており、施工業者の確保などの課題を有しています。</t>
    <rPh sb="59" eb="61">
      <t>ショウワ</t>
    </rPh>
    <rPh sb="63" eb="64">
      <t>ネン</t>
    </rPh>
    <rPh sb="81" eb="82">
      <t>オモ</t>
    </rPh>
    <rPh sb="83" eb="85">
      <t>ヨウイン</t>
    </rPh>
    <rPh sb="88" eb="90">
      <t>コンゴ</t>
    </rPh>
    <rPh sb="125" eb="126">
      <t>スス</t>
    </rPh>
    <rPh sb="163" eb="165">
      <t>コウシン</t>
    </rPh>
    <rPh sb="165" eb="167">
      <t>ジュヨウ</t>
    </rPh>
    <rPh sb="168" eb="170">
      <t>ゾウカ</t>
    </rPh>
    <rPh sb="171" eb="172">
      <t>ウ</t>
    </rPh>
    <rPh sb="173" eb="175">
      <t>チュウリョク</t>
    </rPh>
    <rPh sb="177" eb="179">
      <t>ケッカ</t>
    </rPh>
    <rPh sb="180" eb="182">
      <t>ルイジ</t>
    </rPh>
    <rPh sb="182" eb="184">
      <t>ダンタイ</t>
    </rPh>
    <rPh sb="185" eb="188">
      <t>ヘイキンチ</t>
    </rPh>
    <rPh sb="189" eb="191">
      <t>ヒカク</t>
    </rPh>
    <rPh sb="192" eb="193">
      <t>タカ</t>
    </rPh>
    <rPh sb="194" eb="196">
      <t>スイジュン</t>
    </rPh>
    <rPh sb="203" eb="205">
      <t>イチブ</t>
    </rPh>
    <rPh sb="205" eb="207">
      <t>ジギョウ</t>
    </rPh>
    <rPh sb="211" eb="213">
      <t>シンチョク</t>
    </rPh>
    <rPh sb="214" eb="215">
      <t>オク</t>
    </rPh>
    <rPh sb="217" eb="218">
      <t>ショウ</t>
    </rPh>
    <rPh sb="223" eb="225">
      <t>セコウ</t>
    </rPh>
    <rPh sb="225" eb="227">
      <t>ギョウシャ</t>
    </rPh>
    <rPh sb="228" eb="230">
      <t>カクホ</t>
    </rPh>
    <rPh sb="233" eb="235">
      <t>カダイ</t>
    </rPh>
    <rPh sb="236" eb="237">
      <t>ユウ</t>
    </rPh>
    <phoneticPr fontId="4"/>
  </si>
  <si>
    <r>
      <t xml:space="preserve">  人口減少社会の進展や節水型機器の普及等により、今後も有収水量の伸びは期待できず、下水道使用料収入の減少が予測されます。一方で、老朽化施設の更新や耐震化・耐水化への投資、物価や労務費の上昇及び施設に係る維持管理費など、多額の資金需要が見込まれています。
  また、合併地区毎に料金体系が異なる等の事業運営上の課題もあり、適正な下水道使用料の在り方や広域化による施設の効率的な利用などについて、具体的な検討を進めていく必要があります。
　今後は、</t>
    </r>
    <r>
      <rPr>
        <sz val="11"/>
        <rFont val="ＭＳ ゴシック"/>
        <family val="3"/>
        <charset val="128"/>
      </rPr>
      <t xml:space="preserve">ストックマネジメント等に基づいて計画的に施設の改築・更新が進められるように経営改善を図り、長期展望に立った下水道事業経営の実現に取り組みます。
</t>
    </r>
    <rPh sb="12" eb="15">
      <t>セッスイガタ</t>
    </rPh>
    <rPh sb="15" eb="17">
      <t>キキ</t>
    </rPh>
    <rPh sb="18" eb="20">
      <t>フキュウ</t>
    </rPh>
    <rPh sb="20" eb="21">
      <t>トウ</t>
    </rPh>
    <rPh sb="25" eb="27">
      <t>コンゴ</t>
    </rPh>
    <rPh sb="78" eb="80">
      <t>タイスイ</t>
    </rPh>
    <rPh sb="80" eb="81">
      <t>カ</t>
    </rPh>
    <rPh sb="86" eb="88">
      <t>ブッカ</t>
    </rPh>
    <rPh sb="89" eb="92">
      <t>ロウムヒ</t>
    </rPh>
    <rPh sb="93" eb="95">
      <t>ジョウショウ</t>
    </rPh>
    <rPh sb="95" eb="96">
      <t>オヨ</t>
    </rPh>
    <rPh sb="97" eb="99">
      <t>シセツ</t>
    </rPh>
    <rPh sb="100" eb="101">
      <t>カカ</t>
    </rPh>
    <rPh sb="102" eb="104">
      <t>イジ</t>
    </rPh>
    <rPh sb="104" eb="107">
      <t>カンリヒ</t>
    </rPh>
    <rPh sb="115" eb="117">
      <t>ジュヨウ</t>
    </rPh>
    <rPh sb="118" eb="120">
      <t>ミコ</t>
    </rPh>
    <rPh sb="137" eb="138">
      <t>ゴト</t>
    </rPh>
    <rPh sb="147" eb="148">
      <t>ナド</t>
    </rPh>
    <rPh sb="164" eb="167">
      <t>ゲスイドウ</t>
    </rPh>
    <rPh sb="171" eb="172">
      <t>ア</t>
    </rPh>
    <rPh sb="173" eb="174">
      <t>カタ</t>
    </rPh>
    <rPh sb="219" eb="221">
      <t>コンゴ</t>
    </rPh>
    <rPh sb="233" eb="234">
      <t>トウ</t>
    </rPh>
    <rPh sb="235" eb="236">
      <t>モト</t>
    </rPh>
    <rPh sb="239" eb="242">
      <t>ケイカクテキ</t>
    </rPh>
    <rPh sb="243" eb="245">
      <t>シセツ</t>
    </rPh>
    <rPh sb="246" eb="248">
      <t>カイチク</t>
    </rPh>
    <rPh sb="249" eb="251">
      <t>コウシン</t>
    </rPh>
    <rPh sb="252" eb="253">
      <t>スス</t>
    </rPh>
    <rPh sb="260" eb="262">
      <t>ケイエイ</t>
    </rPh>
    <rPh sb="262" eb="264">
      <t>カイゼン</t>
    </rPh>
    <rPh sb="265" eb="266">
      <t>ハカ</t>
    </rPh>
    <rPh sb="270" eb="272">
      <t>テンボウ</t>
    </rPh>
    <rPh sb="276" eb="279">
      <t>ゲスイドウ</t>
    </rPh>
    <rPh sb="279" eb="281">
      <t>ジギョウ</t>
    </rPh>
    <rPh sb="284" eb="286">
      <t>ジツゲン</t>
    </rPh>
    <phoneticPr fontId="4"/>
  </si>
  <si>
    <t>　①経常収支比率は、100％を大きく超え、②累積欠損金は、平成21年度に解消して以降、発生していません。③流動比率、⑦施設利用率、⑧水洗化率とも、類似団体の平均値を上回っており、健全経営を維持しています。
　④企業債残高対事業規模比率は、一定のルールに基づき企業債の借入れを抑制している効果により、類似団体の平均値よりも低い水準で推移しています。しかし、適切な投資規模や借入額か否か、また、事業計画の進捗状況等の観点からも検討する必要があります。
　⑤経費回収率は、令和5年度及び令和6年度ともに下水道使用料負担軽減事業により下水道使用料収益が減少したため低下しましたが、令和6年度は類似団体の平均値を上回っており、健全経営を維持しています。
　⑥汚水処理原価は、類似団体の平均値を下回っています。ただし、年々有収水量の減少が見込まれ、また、物価上昇等により汚水処理費の増加が想定されることから、今後の動向を注視する必要があります。</t>
    <rPh sb="15" eb="16">
      <t>オオ</t>
    </rPh>
    <rPh sb="18" eb="19">
      <t>コ</t>
    </rPh>
    <rPh sb="73" eb="75">
      <t>ルイジ</t>
    </rPh>
    <rPh sb="75" eb="77">
      <t>ダンタイ</t>
    </rPh>
    <rPh sb="78" eb="81">
      <t>ヘイキンチ</t>
    </rPh>
    <rPh sb="89" eb="91">
      <t>ケンゼン</t>
    </rPh>
    <rPh sb="91" eb="93">
      <t>ケイエイ</t>
    </rPh>
    <rPh sb="94" eb="96">
      <t>イジ</t>
    </rPh>
    <rPh sb="105" eb="107">
      <t>キギョウ</t>
    </rPh>
    <rPh sb="107" eb="108">
      <t>サイ</t>
    </rPh>
    <rPh sb="108" eb="110">
      <t>ザンダカ</t>
    </rPh>
    <rPh sb="110" eb="111">
      <t>タイ</t>
    </rPh>
    <rPh sb="111" eb="113">
      <t>ジギョウ</t>
    </rPh>
    <rPh sb="113" eb="115">
      <t>キボ</t>
    </rPh>
    <rPh sb="115" eb="117">
      <t>ヒリツ</t>
    </rPh>
    <rPh sb="119" eb="121">
      <t>イッテイ</t>
    </rPh>
    <rPh sb="126" eb="127">
      <t>モト</t>
    </rPh>
    <rPh sb="129" eb="131">
      <t>キギョウ</t>
    </rPh>
    <rPh sb="131" eb="132">
      <t>サイ</t>
    </rPh>
    <rPh sb="133" eb="135">
      <t>カリイ</t>
    </rPh>
    <rPh sb="137" eb="139">
      <t>ヨクセイ</t>
    </rPh>
    <rPh sb="143" eb="145">
      <t>コウカ</t>
    </rPh>
    <rPh sb="149" eb="151">
      <t>ルイジ</t>
    </rPh>
    <rPh sb="151" eb="153">
      <t>ダンタイ</t>
    </rPh>
    <rPh sb="154" eb="156">
      <t>ヘイキン</t>
    </rPh>
    <rPh sb="156" eb="157">
      <t>チ</t>
    </rPh>
    <rPh sb="160" eb="161">
      <t>ヒク</t>
    </rPh>
    <rPh sb="162" eb="164">
      <t>スイジュン</t>
    </rPh>
    <rPh sb="165" eb="167">
      <t>スイイ</t>
    </rPh>
    <rPh sb="177" eb="179">
      <t>テキセツ</t>
    </rPh>
    <rPh sb="180" eb="182">
      <t>トウシ</t>
    </rPh>
    <rPh sb="182" eb="184">
      <t>キボ</t>
    </rPh>
    <rPh sb="185" eb="187">
      <t>カリイ</t>
    </rPh>
    <rPh sb="187" eb="188">
      <t>ガク</t>
    </rPh>
    <rPh sb="189" eb="190">
      <t>イナ</t>
    </rPh>
    <rPh sb="195" eb="197">
      <t>ジギョウ</t>
    </rPh>
    <rPh sb="197" eb="199">
      <t>ケイカク</t>
    </rPh>
    <rPh sb="200" eb="202">
      <t>シンチョク</t>
    </rPh>
    <rPh sb="202" eb="204">
      <t>ジョウキョウ</t>
    </rPh>
    <rPh sb="204" eb="205">
      <t>トウ</t>
    </rPh>
    <rPh sb="206" eb="208">
      <t>カンテン</t>
    </rPh>
    <rPh sb="211" eb="213">
      <t>ケントウ</t>
    </rPh>
    <rPh sb="215" eb="217">
      <t>ヒツヨウ</t>
    </rPh>
    <rPh sb="238" eb="239">
      <t>オヨ</t>
    </rPh>
    <rPh sb="240" eb="242">
      <t>レイワ</t>
    </rPh>
    <rPh sb="243" eb="245">
      <t>ネンド</t>
    </rPh>
    <rPh sb="286" eb="288">
      <t>レイワ</t>
    </rPh>
    <rPh sb="289" eb="291">
      <t>ネンド</t>
    </rPh>
    <rPh sb="292" eb="294">
      <t>ルイジ</t>
    </rPh>
    <rPh sb="294" eb="296">
      <t>ダンタイ</t>
    </rPh>
    <rPh sb="297" eb="300">
      <t>ヘイキンチ</t>
    </rPh>
    <rPh sb="301" eb="303">
      <t>ウワマワ</t>
    </rPh>
    <rPh sb="308" eb="310">
      <t>ケンゼン</t>
    </rPh>
    <rPh sb="310" eb="312">
      <t>ケイエイ</t>
    </rPh>
    <rPh sb="313" eb="315">
      <t>イジ</t>
    </rPh>
    <rPh sb="332" eb="334">
      <t>ルイジ</t>
    </rPh>
    <rPh sb="334" eb="336">
      <t>ダンタイ</t>
    </rPh>
    <rPh sb="337" eb="340">
      <t>ヘイキンチ</t>
    </rPh>
    <rPh sb="353" eb="355">
      <t>ネンネン</t>
    </rPh>
    <rPh sb="355" eb="357">
      <t>ユウシュウ</t>
    </rPh>
    <rPh sb="357" eb="359">
      <t>スイリョウ</t>
    </rPh>
    <rPh sb="360" eb="362">
      <t>ゲンショウ</t>
    </rPh>
    <rPh sb="363" eb="365">
      <t>ミコ</t>
    </rPh>
    <rPh sb="371" eb="375">
      <t>ブッカジョウショウ</t>
    </rPh>
    <rPh sb="375" eb="376">
      <t>トウ</t>
    </rPh>
    <rPh sb="379" eb="381">
      <t>オスイ</t>
    </rPh>
    <rPh sb="381" eb="383">
      <t>ショリ</t>
    </rPh>
    <rPh sb="383" eb="384">
      <t>ヒ</t>
    </rPh>
    <rPh sb="385" eb="387">
      <t>ゾウカ</t>
    </rPh>
    <rPh sb="388" eb="390">
      <t>ソウテイ</t>
    </rPh>
    <rPh sb="398" eb="400">
      <t>コンゴ</t>
    </rPh>
    <rPh sb="401" eb="403">
      <t>ドウコウ</t>
    </rPh>
    <rPh sb="404" eb="406">
      <t>チュウシ</t>
    </rPh>
    <rPh sb="408" eb="4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</si>
</sst>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0.25</c:v>
                </c:pt>
                <c:pt idx="1">
                  <c:v>0.65</c:v>
                </c:pt>
                <c:pt idx="2">
                  <c:v>0.47</c:v>
                </c:pt>
                <c:pt idx="3">
                  <c:v>0.76</c:v>
                </c:pt>
                <c:pt idx="4">
                  <c:v>0.53</c:v>
                </c:pt>
              </c:numCache>
            </c:numRef>
          </c:val>
          <c:extLst>
            <c:ext xmlns:c16="http://schemas.microsoft.com/office/drawing/2014/chart" uri="{C3380CC4-5D6E-409C-BE32-E72D297353CC}">
              <c16:uniqueId val="{00000000-8238-4565-BBD3-D5257B4D45B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8238-4565-BBD3-D5257B4D45B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83.71</c:v>
                </c:pt>
                <c:pt idx="1">
                  <c:v>84.14</c:v>
                </c:pt>
                <c:pt idx="2">
                  <c:v>79.39</c:v>
                </c:pt>
                <c:pt idx="3">
                  <c:v>76.989999999999995</c:v>
                </c:pt>
                <c:pt idx="4">
                  <c:v>86.55</c:v>
                </c:pt>
              </c:numCache>
            </c:numRef>
          </c:val>
          <c:extLst>
            <c:ext xmlns:c16="http://schemas.microsoft.com/office/drawing/2014/chart" uri="{C3380CC4-5D6E-409C-BE32-E72D297353CC}">
              <c16:uniqueId val="{00000000-2764-4568-874F-58A8C08CEAF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2764-4568-874F-58A8C08CEAF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99.27</c:v>
                </c:pt>
                <c:pt idx="1">
                  <c:v>99.32</c:v>
                </c:pt>
                <c:pt idx="2">
                  <c:v>99.39</c:v>
                </c:pt>
                <c:pt idx="3">
                  <c:v>99.5</c:v>
                </c:pt>
                <c:pt idx="4">
                  <c:v>99.48</c:v>
                </c:pt>
              </c:numCache>
            </c:numRef>
          </c:val>
          <c:extLst>
            <c:ext xmlns:c16="http://schemas.microsoft.com/office/drawing/2014/chart" uri="{C3380CC4-5D6E-409C-BE32-E72D297353CC}">
              <c16:uniqueId val="{00000000-3309-4DF8-B660-EF6C26FA58F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3309-4DF8-B660-EF6C26FA58F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118.26</c:v>
                </c:pt>
                <c:pt idx="1">
                  <c:v>119.15</c:v>
                </c:pt>
                <c:pt idx="2">
                  <c:v>119.06</c:v>
                </c:pt>
                <c:pt idx="3">
                  <c:v>111.93</c:v>
                </c:pt>
                <c:pt idx="4">
                  <c:v>117.7</c:v>
                </c:pt>
              </c:numCache>
            </c:numRef>
          </c:val>
          <c:extLst>
            <c:ext xmlns:c16="http://schemas.microsoft.com/office/drawing/2014/chart" uri="{C3380CC4-5D6E-409C-BE32-E72D297353CC}">
              <c16:uniqueId val="{00000000-E07F-4059-A612-9755EBFAF2E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E07F-4059-A612-9755EBFAF2E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48.96</c:v>
                </c:pt>
                <c:pt idx="1">
                  <c:v>49.72</c:v>
                </c:pt>
                <c:pt idx="2">
                  <c:v>50.91</c:v>
                </c:pt>
                <c:pt idx="3">
                  <c:v>52.25</c:v>
                </c:pt>
                <c:pt idx="4">
                  <c:v>52.3</c:v>
                </c:pt>
              </c:numCache>
            </c:numRef>
          </c:val>
          <c:extLst>
            <c:ext xmlns:c16="http://schemas.microsoft.com/office/drawing/2014/chart" uri="{C3380CC4-5D6E-409C-BE32-E72D297353CC}">
              <c16:uniqueId val="{00000000-B55B-4D72-8575-D320BD5603B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B55B-4D72-8575-D320BD5603B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5.22</c:v>
                </c:pt>
                <c:pt idx="1">
                  <c:v>5.31</c:v>
                </c:pt>
                <c:pt idx="2">
                  <c:v>5.8</c:v>
                </c:pt>
                <c:pt idx="3">
                  <c:v>5.79</c:v>
                </c:pt>
                <c:pt idx="4">
                  <c:v>7.49</c:v>
                </c:pt>
              </c:numCache>
            </c:numRef>
          </c:val>
          <c:extLst>
            <c:ext xmlns:c16="http://schemas.microsoft.com/office/drawing/2014/chart" uri="{C3380CC4-5D6E-409C-BE32-E72D297353CC}">
              <c16:uniqueId val="{00000000-16C9-4D72-B210-2536EA8909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16C9-4D72-B210-2536EA8909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38-4E84-ADE9-13E312B9B53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4B38-4E84-ADE9-13E312B9B53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234.77</c:v>
                </c:pt>
                <c:pt idx="1">
                  <c:v>287.18</c:v>
                </c:pt>
                <c:pt idx="2">
                  <c:v>338.12</c:v>
                </c:pt>
                <c:pt idx="3">
                  <c:v>224.99</c:v>
                </c:pt>
                <c:pt idx="4">
                  <c:v>448.07</c:v>
                </c:pt>
              </c:numCache>
            </c:numRef>
          </c:val>
          <c:extLst>
            <c:ext xmlns:c16="http://schemas.microsoft.com/office/drawing/2014/chart" uri="{C3380CC4-5D6E-409C-BE32-E72D297353CC}">
              <c16:uniqueId val="{00000000-77C6-45C5-836E-C637AB3C2D7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77C6-45C5-836E-C637AB3C2D7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231.81</c:v>
                </c:pt>
                <c:pt idx="1">
                  <c:v>217.75</c:v>
                </c:pt>
                <c:pt idx="2">
                  <c:v>204.92</c:v>
                </c:pt>
                <c:pt idx="3">
                  <c:v>259.64999999999998</c:v>
                </c:pt>
                <c:pt idx="4">
                  <c:v>228.93</c:v>
                </c:pt>
              </c:numCache>
            </c:numRef>
          </c:val>
          <c:extLst>
            <c:ext xmlns:c16="http://schemas.microsoft.com/office/drawing/2014/chart" uri="{C3380CC4-5D6E-409C-BE32-E72D297353CC}">
              <c16:uniqueId val="{00000000-CFD8-4D01-A43D-897DA4CFD61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CFD8-4D01-A43D-897DA4CFD61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127.49</c:v>
                </c:pt>
                <c:pt idx="1">
                  <c:v>129.81</c:v>
                </c:pt>
                <c:pt idx="2">
                  <c:v>128.87</c:v>
                </c:pt>
                <c:pt idx="3">
                  <c:v>92.05</c:v>
                </c:pt>
                <c:pt idx="4">
                  <c:v>114.32</c:v>
                </c:pt>
              </c:numCache>
            </c:numRef>
          </c:val>
          <c:extLst>
            <c:ext xmlns:c16="http://schemas.microsoft.com/office/drawing/2014/chart" uri="{C3380CC4-5D6E-409C-BE32-E72D297353CC}">
              <c16:uniqueId val="{00000000-8890-4215-9BB8-FF50786066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8890-4215-9BB8-FF50786066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132.80000000000001</c:v>
                </c:pt>
                <c:pt idx="1">
                  <c:v>130.66</c:v>
                </c:pt>
                <c:pt idx="2">
                  <c:v>133.86000000000001</c:v>
                </c:pt>
                <c:pt idx="3">
                  <c:v>153.52000000000001</c:v>
                </c:pt>
                <c:pt idx="4">
                  <c:v>143.12</c:v>
                </c:pt>
              </c:numCache>
            </c:numRef>
          </c:val>
          <c:extLst>
            <c:ext xmlns:c16="http://schemas.microsoft.com/office/drawing/2014/chart" uri="{C3380CC4-5D6E-409C-BE32-E72D297353CC}">
              <c16:uniqueId val="{00000000-D3E1-4D7F-8E5F-9C05FEA424D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D3E1-4D7F-8E5F-9C05FEA424D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1" zoomScale="82" zoomScaleNormal="82"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長野県　松本市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71" t="str">
        <f>データ!$M$6</f>
        <v>非設置</v>
      </c>
      <c r="AE8" s="71"/>
      <c r="AF8" s="71"/>
      <c r="AG8" s="71"/>
      <c r="AH8" s="71"/>
      <c r="AI8" s="71"/>
      <c r="AJ8" s="71"/>
      <c r="AK8" s="3"/>
      <c r="AL8" s="51">
        <f>データ!S6</f>
        <v>234111</v>
      </c>
      <c r="AM8" s="51"/>
      <c r="AN8" s="51"/>
      <c r="AO8" s="51"/>
      <c r="AP8" s="51"/>
      <c r="AQ8" s="51"/>
      <c r="AR8" s="51"/>
      <c r="AS8" s="51"/>
      <c r="AT8" s="50">
        <f>データ!T6</f>
        <v>978.47</v>
      </c>
      <c r="AU8" s="50"/>
      <c r="AV8" s="50"/>
      <c r="AW8" s="50"/>
      <c r="AX8" s="50"/>
      <c r="AY8" s="50"/>
      <c r="AZ8" s="50"/>
      <c r="BA8" s="50"/>
      <c r="BB8" s="50">
        <f>データ!U6</f>
        <v>239.26</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81.97</v>
      </c>
      <c r="J10" s="50"/>
      <c r="K10" s="50"/>
      <c r="L10" s="50"/>
      <c r="M10" s="50"/>
      <c r="N10" s="50"/>
      <c r="O10" s="50"/>
      <c r="P10" s="50">
        <f>データ!P6</f>
        <v>81.81</v>
      </c>
      <c r="Q10" s="50"/>
      <c r="R10" s="50"/>
      <c r="S10" s="50"/>
      <c r="T10" s="50"/>
      <c r="U10" s="50"/>
      <c r="V10" s="50"/>
      <c r="W10" s="50">
        <f>データ!Q6</f>
        <v>74.06</v>
      </c>
      <c r="X10" s="50"/>
      <c r="Y10" s="50"/>
      <c r="Z10" s="50"/>
      <c r="AA10" s="50"/>
      <c r="AB10" s="50"/>
      <c r="AC10" s="50"/>
      <c r="AD10" s="51">
        <f>データ!R6</f>
        <v>3140</v>
      </c>
      <c r="AE10" s="51"/>
      <c r="AF10" s="51"/>
      <c r="AG10" s="51"/>
      <c r="AH10" s="51"/>
      <c r="AI10" s="51"/>
      <c r="AJ10" s="51"/>
      <c r="AK10" s="2"/>
      <c r="AL10" s="51">
        <f>データ!V6</f>
        <v>190638</v>
      </c>
      <c r="AM10" s="51"/>
      <c r="AN10" s="51"/>
      <c r="AO10" s="51"/>
      <c r="AP10" s="51"/>
      <c r="AQ10" s="51"/>
      <c r="AR10" s="51"/>
      <c r="AS10" s="51"/>
      <c r="AT10" s="50">
        <f>データ!W6</f>
        <v>47.39</v>
      </c>
      <c r="AU10" s="50"/>
      <c r="AV10" s="50"/>
      <c r="AW10" s="50"/>
      <c r="AX10" s="50"/>
      <c r="AY10" s="50"/>
      <c r="AZ10" s="50"/>
      <c r="BA10" s="50"/>
      <c r="BB10" s="50">
        <f>データ!X6</f>
        <v>4022.75</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JMI0P4oDN+qsEGiRaVeva6wNrbWeC76Ko5Nxdv35AzR+z7XzAHvfZLzP6Kty88PwIKxsSojb5sI5g4ZoI+DZaA==" saltValue="keF/WmUxeoO8XwEo7P3/P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202029</v>
      </c>
      <c r="D6" s="19">
        <f t="shared" si="3"/>
        <v>46</v>
      </c>
      <c r="E6" s="19">
        <f t="shared" si="3"/>
        <v>17</v>
      </c>
      <c r="F6" s="19">
        <f t="shared" si="3"/>
        <v>1</v>
      </c>
      <c r="G6" s="19">
        <f t="shared" si="3"/>
        <v>0</v>
      </c>
      <c r="H6" s="19" t="str">
        <f t="shared" si="3"/>
        <v>長野県　松本市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81.97</v>
      </c>
      <c r="P6" s="20">
        <f t="shared" si="3"/>
        <v>81.81</v>
      </c>
      <c r="Q6" s="20">
        <f t="shared" si="3"/>
        <v>74.06</v>
      </c>
      <c r="R6" s="20">
        <f t="shared" si="3"/>
        <v>3140</v>
      </c>
      <c r="S6" s="20">
        <f t="shared" si="3"/>
        <v>234111</v>
      </c>
      <c r="T6" s="20">
        <f t="shared" si="3"/>
        <v>978.47</v>
      </c>
      <c r="U6" s="20">
        <f t="shared" si="3"/>
        <v>239.26</v>
      </c>
      <c r="V6" s="20">
        <f t="shared" si="3"/>
        <v>190638</v>
      </c>
      <c r="W6" s="20">
        <f t="shared" si="3"/>
        <v>47.39</v>
      </c>
      <c r="X6" s="20">
        <f t="shared" si="3"/>
        <v>4022.75</v>
      </c>
      <c r="Y6" s="21">
        <f>IF(Y7="",NA(),Y7)</f>
        <v>118.26</v>
      </c>
      <c r="Z6" s="21">
        <f t="shared" ref="Z6:AH6" si="4">IF(Z7="",NA(),Z7)</f>
        <v>119.15</v>
      </c>
      <c r="AA6" s="21">
        <f t="shared" si="4"/>
        <v>119.06</v>
      </c>
      <c r="AB6" s="21">
        <f t="shared" si="4"/>
        <v>111.93</v>
      </c>
      <c r="AC6" s="21">
        <f t="shared" si="4"/>
        <v>117.7</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234.77</v>
      </c>
      <c r="AV6" s="21">
        <f t="shared" ref="AV6:BD6" si="6">IF(AV7="",NA(),AV7)</f>
        <v>287.18</v>
      </c>
      <c r="AW6" s="21">
        <f t="shared" si="6"/>
        <v>338.12</v>
      </c>
      <c r="AX6" s="21">
        <f t="shared" si="6"/>
        <v>224.99</v>
      </c>
      <c r="AY6" s="21">
        <f t="shared" si="6"/>
        <v>448.07</v>
      </c>
      <c r="AZ6" s="21">
        <f t="shared" si="6"/>
        <v>60.82</v>
      </c>
      <c r="BA6" s="21">
        <f t="shared" si="6"/>
        <v>63.48</v>
      </c>
      <c r="BB6" s="21">
        <f t="shared" si="6"/>
        <v>65.510000000000005</v>
      </c>
      <c r="BC6" s="21">
        <f t="shared" si="6"/>
        <v>72.78</v>
      </c>
      <c r="BD6" s="21">
        <f t="shared" si="6"/>
        <v>74.56</v>
      </c>
      <c r="BE6" s="20" t="str">
        <f>IF(BE7="","",IF(BE7="-","【-】","【"&amp;SUBSTITUTE(TEXT(BE7,"#,##0.00"),"-","△")&amp;"】"))</f>
        <v>【82.75】</v>
      </c>
      <c r="BF6" s="21">
        <f>IF(BF7="",NA(),BF7)</f>
        <v>231.81</v>
      </c>
      <c r="BG6" s="21">
        <f t="shared" ref="BG6:BO6" si="7">IF(BG7="",NA(),BG7)</f>
        <v>217.75</v>
      </c>
      <c r="BH6" s="21">
        <f t="shared" si="7"/>
        <v>204.92</v>
      </c>
      <c r="BI6" s="21">
        <f t="shared" si="7"/>
        <v>259.64999999999998</v>
      </c>
      <c r="BJ6" s="21">
        <f t="shared" si="7"/>
        <v>228.93</v>
      </c>
      <c r="BK6" s="21">
        <f t="shared" si="7"/>
        <v>920.83</v>
      </c>
      <c r="BL6" s="21">
        <f t="shared" si="7"/>
        <v>874.02</v>
      </c>
      <c r="BM6" s="21">
        <f t="shared" si="7"/>
        <v>827.43</v>
      </c>
      <c r="BN6" s="21">
        <f t="shared" si="7"/>
        <v>790.32</v>
      </c>
      <c r="BO6" s="21">
        <f t="shared" si="7"/>
        <v>747.33</v>
      </c>
      <c r="BP6" s="20" t="str">
        <f>IF(BP7="","",IF(BP7="-","【-】","【"&amp;SUBSTITUTE(TEXT(BP7,"#,##0.00"),"-","△")&amp;"】"))</f>
        <v>【602.56】</v>
      </c>
      <c r="BQ6" s="21">
        <f>IF(BQ7="",NA(),BQ7)</f>
        <v>127.49</v>
      </c>
      <c r="BR6" s="21">
        <f t="shared" ref="BR6:BZ6" si="8">IF(BR7="",NA(),BR7)</f>
        <v>129.81</v>
      </c>
      <c r="BS6" s="21">
        <f t="shared" si="8"/>
        <v>128.87</v>
      </c>
      <c r="BT6" s="21">
        <f t="shared" si="8"/>
        <v>92.05</v>
      </c>
      <c r="BU6" s="21">
        <f t="shared" si="8"/>
        <v>114.32</v>
      </c>
      <c r="BV6" s="21">
        <f t="shared" si="8"/>
        <v>99.82</v>
      </c>
      <c r="BW6" s="21">
        <f t="shared" si="8"/>
        <v>100.32</v>
      </c>
      <c r="BX6" s="21">
        <f t="shared" si="8"/>
        <v>99.71</v>
      </c>
      <c r="BY6" s="21">
        <f t="shared" si="8"/>
        <v>98.7</v>
      </c>
      <c r="BZ6" s="21">
        <f t="shared" si="8"/>
        <v>100.01</v>
      </c>
      <c r="CA6" s="20" t="str">
        <f>IF(CA7="","",IF(CA7="-","【-】","【"&amp;SUBSTITUTE(TEXT(CA7,"#,##0.00"),"-","△")&amp;"】"))</f>
        <v>【97.94】</v>
      </c>
      <c r="CB6" s="21">
        <f>IF(CB7="",NA(),CB7)</f>
        <v>132.80000000000001</v>
      </c>
      <c r="CC6" s="21">
        <f t="shared" ref="CC6:CK6" si="9">IF(CC7="",NA(),CC7)</f>
        <v>130.66</v>
      </c>
      <c r="CD6" s="21">
        <f t="shared" si="9"/>
        <v>133.86000000000001</v>
      </c>
      <c r="CE6" s="21">
        <f t="shared" si="9"/>
        <v>153.52000000000001</v>
      </c>
      <c r="CF6" s="21">
        <f t="shared" si="9"/>
        <v>143.12</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83.71</v>
      </c>
      <c r="CN6" s="21">
        <f t="shared" ref="CN6:CV6" si="10">IF(CN7="",NA(),CN7)</f>
        <v>84.14</v>
      </c>
      <c r="CO6" s="21">
        <f t="shared" si="10"/>
        <v>79.39</v>
      </c>
      <c r="CP6" s="21">
        <f t="shared" si="10"/>
        <v>76.989999999999995</v>
      </c>
      <c r="CQ6" s="21">
        <f t="shared" si="10"/>
        <v>86.55</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99.27</v>
      </c>
      <c r="CY6" s="21">
        <f t="shared" ref="CY6:DG6" si="11">IF(CY7="",NA(),CY7)</f>
        <v>99.32</v>
      </c>
      <c r="CZ6" s="21">
        <f t="shared" si="11"/>
        <v>99.39</v>
      </c>
      <c r="DA6" s="21">
        <f t="shared" si="11"/>
        <v>99.5</v>
      </c>
      <c r="DB6" s="21">
        <f t="shared" si="11"/>
        <v>99.48</v>
      </c>
      <c r="DC6" s="21">
        <f t="shared" si="11"/>
        <v>94.41</v>
      </c>
      <c r="DD6" s="21">
        <f t="shared" si="11"/>
        <v>94.43</v>
      </c>
      <c r="DE6" s="21">
        <f t="shared" si="11"/>
        <v>94.58</v>
      </c>
      <c r="DF6" s="21">
        <f t="shared" si="11"/>
        <v>94.69</v>
      </c>
      <c r="DG6" s="21">
        <f t="shared" si="11"/>
        <v>94.81</v>
      </c>
      <c r="DH6" s="20" t="str">
        <f>IF(DH7="","",IF(DH7="-","【-】","【"&amp;SUBSTITUTE(TEXT(DH7,"#,##0.00"),"-","△")&amp;"】"))</f>
        <v>【96.00】</v>
      </c>
      <c r="DI6" s="21">
        <f>IF(DI7="",NA(),DI7)</f>
        <v>48.96</v>
      </c>
      <c r="DJ6" s="21">
        <f t="shared" ref="DJ6:DR6" si="12">IF(DJ7="",NA(),DJ7)</f>
        <v>49.72</v>
      </c>
      <c r="DK6" s="21">
        <f t="shared" si="12"/>
        <v>50.91</v>
      </c>
      <c r="DL6" s="21">
        <f t="shared" si="12"/>
        <v>52.25</v>
      </c>
      <c r="DM6" s="21">
        <f t="shared" si="12"/>
        <v>52.3</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5.22</v>
      </c>
      <c r="DU6" s="21">
        <f t="shared" ref="DU6:EC6" si="13">IF(DU7="",NA(),DU7)</f>
        <v>5.31</v>
      </c>
      <c r="DV6" s="21">
        <f t="shared" si="13"/>
        <v>5.8</v>
      </c>
      <c r="DW6" s="21">
        <f t="shared" si="13"/>
        <v>5.79</v>
      </c>
      <c r="DX6" s="21">
        <f t="shared" si="13"/>
        <v>7.49</v>
      </c>
      <c r="DY6" s="21">
        <f t="shared" si="13"/>
        <v>5.18</v>
      </c>
      <c r="DZ6" s="21">
        <f t="shared" si="13"/>
        <v>6.01</v>
      </c>
      <c r="EA6" s="21">
        <f t="shared" si="13"/>
        <v>6.84</v>
      </c>
      <c r="EB6" s="21">
        <f t="shared" si="13"/>
        <v>7.69</v>
      </c>
      <c r="EC6" s="21">
        <f t="shared" si="13"/>
        <v>8.39</v>
      </c>
      <c r="ED6" s="20" t="str">
        <f>IF(ED7="","",IF(ED7="-","【-】","【"&amp;SUBSTITUTE(TEXT(ED7,"#,##0.00"),"-","△")&amp;"】"))</f>
        <v>【9.46】</v>
      </c>
      <c r="EE6" s="21">
        <f>IF(EE7="",NA(),EE7)</f>
        <v>0.25</v>
      </c>
      <c r="EF6" s="21">
        <f t="shared" ref="EF6:EN6" si="14">IF(EF7="",NA(),EF7)</f>
        <v>0.65</v>
      </c>
      <c r="EG6" s="21">
        <f t="shared" si="14"/>
        <v>0.47</v>
      </c>
      <c r="EH6" s="21">
        <f t="shared" si="14"/>
        <v>0.76</v>
      </c>
      <c r="EI6" s="21">
        <f t="shared" si="14"/>
        <v>0.53</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202029</v>
      </c>
      <c r="D7" s="23">
        <v>46</v>
      </c>
      <c r="E7" s="23">
        <v>17</v>
      </c>
      <c r="F7" s="23">
        <v>1</v>
      </c>
      <c r="G7" s="23">
        <v>0</v>
      </c>
      <c r="H7" s="23" t="s">
        <v>96</v>
      </c>
      <c r="I7" s="23" t="s">
        <v>97</v>
      </c>
      <c r="J7" s="23" t="s">
        <v>98</v>
      </c>
      <c r="K7" s="23" t="s">
        <v>99</v>
      </c>
      <c r="L7" s="23" t="s">
        <v>100</v>
      </c>
      <c r="M7" s="23" t="s">
        <v>101</v>
      </c>
      <c r="N7" s="24" t="s">
        <v>102</v>
      </c>
      <c r="O7" s="24">
        <v>81.97</v>
      </c>
      <c r="P7" s="24">
        <v>81.81</v>
      </c>
      <c r="Q7" s="24">
        <v>74.06</v>
      </c>
      <c r="R7" s="24">
        <v>3140</v>
      </c>
      <c r="S7" s="24">
        <v>234111</v>
      </c>
      <c r="T7" s="24">
        <v>978.47</v>
      </c>
      <c r="U7" s="24">
        <v>239.26</v>
      </c>
      <c r="V7" s="24">
        <v>190638</v>
      </c>
      <c r="W7" s="24">
        <v>47.39</v>
      </c>
      <c r="X7" s="24">
        <v>4022.75</v>
      </c>
      <c r="Y7" s="24">
        <v>118.26</v>
      </c>
      <c r="Z7" s="24">
        <v>119.15</v>
      </c>
      <c r="AA7" s="24">
        <v>119.06</v>
      </c>
      <c r="AB7" s="24">
        <v>111.93</v>
      </c>
      <c r="AC7" s="24">
        <v>117.7</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234.77</v>
      </c>
      <c r="AV7" s="24">
        <v>287.18</v>
      </c>
      <c r="AW7" s="24">
        <v>338.12</v>
      </c>
      <c r="AX7" s="24">
        <v>224.99</v>
      </c>
      <c r="AY7" s="24">
        <v>448.07</v>
      </c>
      <c r="AZ7" s="24">
        <v>60.82</v>
      </c>
      <c r="BA7" s="24">
        <v>63.48</v>
      </c>
      <c r="BB7" s="24">
        <v>65.510000000000005</v>
      </c>
      <c r="BC7" s="24">
        <v>72.78</v>
      </c>
      <c r="BD7" s="24">
        <v>74.56</v>
      </c>
      <c r="BE7" s="24">
        <v>82.75</v>
      </c>
      <c r="BF7" s="24">
        <v>231.81</v>
      </c>
      <c r="BG7" s="24">
        <v>217.75</v>
      </c>
      <c r="BH7" s="24">
        <v>204.92</v>
      </c>
      <c r="BI7" s="24">
        <v>259.64999999999998</v>
      </c>
      <c r="BJ7" s="24">
        <v>228.93</v>
      </c>
      <c r="BK7" s="24">
        <v>920.83</v>
      </c>
      <c r="BL7" s="24">
        <v>874.02</v>
      </c>
      <c r="BM7" s="24">
        <v>827.43</v>
      </c>
      <c r="BN7" s="24">
        <v>790.32</v>
      </c>
      <c r="BO7" s="24">
        <v>747.33</v>
      </c>
      <c r="BP7" s="24">
        <v>602.55999999999995</v>
      </c>
      <c r="BQ7" s="24">
        <v>127.49</v>
      </c>
      <c r="BR7" s="24">
        <v>129.81</v>
      </c>
      <c r="BS7" s="24">
        <v>128.87</v>
      </c>
      <c r="BT7" s="24">
        <v>92.05</v>
      </c>
      <c r="BU7" s="24">
        <v>114.32</v>
      </c>
      <c r="BV7" s="24">
        <v>99.82</v>
      </c>
      <c r="BW7" s="24">
        <v>100.32</v>
      </c>
      <c r="BX7" s="24">
        <v>99.71</v>
      </c>
      <c r="BY7" s="24">
        <v>98.7</v>
      </c>
      <c r="BZ7" s="24">
        <v>100.01</v>
      </c>
      <c r="CA7" s="24">
        <v>97.94</v>
      </c>
      <c r="CB7" s="24">
        <v>132.80000000000001</v>
      </c>
      <c r="CC7" s="24">
        <v>130.66</v>
      </c>
      <c r="CD7" s="24">
        <v>133.86000000000001</v>
      </c>
      <c r="CE7" s="24">
        <v>153.52000000000001</v>
      </c>
      <c r="CF7" s="24">
        <v>143.12</v>
      </c>
      <c r="CG7" s="24">
        <v>156.77000000000001</v>
      </c>
      <c r="CH7" s="24">
        <v>157.63999999999999</v>
      </c>
      <c r="CI7" s="24">
        <v>159.59</v>
      </c>
      <c r="CJ7" s="24">
        <v>160.65</v>
      </c>
      <c r="CK7" s="24">
        <v>160.6</v>
      </c>
      <c r="CL7" s="24">
        <v>140.97999999999999</v>
      </c>
      <c r="CM7" s="24">
        <v>83.71</v>
      </c>
      <c r="CN7" s="24">
        <v>84.14</v>
      </c>
      <c r="CO7" s="24">
        <v>79.39</v>
      </c>
      <c r="CP7" s="24">
        <v>76.989999999999995</v>
      </c>
      <c r="CQ7" s="24">
        <v>86.55</v>
      </c>
      <c r="CR7" s="24">
        <v>67</v>
      </c>
      <c r="CS7" s="24">
        <v>66.650000000000006</v>
      </c>
      <c r="CT7" s="24">
        <v>64.45</v>
      </c>
      <c r="CU7" s="24">
        <v>65.11</v>
      </c>
      <c r="CV7" s="24">
        <v>65.540000000000006</v>
      </c>
      <c r="CW7" s="24">
        <v>60.13</v>
      </c>
      <c r="CX7" s="24">
        <v>99.27</v>
      </c>
      <c r="CY7" s="24">
        <v>99.32</v>
      </c>
      <c r="CZ7" s="24">
        <v>99.39</v>
      </c>
      <c r="DA7" s="24">
        <v>99.5</v>
      </c>
      <c r="DB7" s="24">
        <v>99.48</v>
      </c>
      <c r="DC7" s="24">
        <v>94.41</v>
      </c>
      <c r="DD7" s="24">
        <v>94.43</v>
      </c>
      <c r="DE7" s="24">
        <v>94.58</v>
      </c>
      <c r="DF7" s="24">
        <v>94.69</v>
      </c>
      <c r="DG7" s="24">
        <v>94.81</v>
      </c>
      <c r="DH7" s="24">
        <v>96</v>
      </c>
      <c r="DI7" s="24">
        <v>48.96</v>
      </c>
      <c r="DJ7" s="24">
        <v>49.72</v>
      </c>
      <c r="DK7" s="24">
        <v>50.91</v>
      </c>
      <c r="DL7" s="24">
        <v>52.25</v>
      </c>
      <c r="DM7" s="24">
        <v>52.3</v>
      </c>
      <c r="DN7" s="24">
        <v>34.15</v>
      </c>
      <c r="DO7" s="24">
        <v>35.53</v>
      </c>
      <c r="DP7" s="24">
        <v>37.51</v>
      </c>
      <c r="DQ7" s="24">
        <v>38.869999999999997</v>
      </c>
      <c r="DR7" s="24">
        <v>40.36</v>
      </c>
      <c r="DS7" s="24">
        <v>42.2</v>
      </c>
      <c r="DT7" s="24">
        <v>5.22</v>
      </c>
      <c r="DU7" s="24">
        <v>5.31</v>
      </c>
      <c r="DV7" s="24">
        <v>5.8</v>
      </c>
      <c r="DW7" s="24">
        <v>5.79</v>
      </c>
      <c r="DX7" s="24">
        <v>7.49</v>
      </c>
      <c r="DY7" s="24">
        <v>5.18</v>
      </c>
      <c r="DZ7" s="24">
        <v>6.01</v>
      </c>
      <c r="EA7" s="24">
        <v>6.84</v>
      </c>
      <c r="EB7" s="24">
        <v>7.69</v>
      </c>
      <c r="EC7" s="24">
        <v>8.39</v>
      </c>
      <c r="ED7" s="24">
        <v>9.4600000000000009</v>
      </c>
      <c r="EE7" s="24">
        <v>0.25</v>
      </c>
      <c r="EF7" s="24">
        <v>0.65</v>
      </c>
      <c r="EG7" s="24">
        <v>0.47</v>
      </c>
      <c r="EH7" s="24">
        <v>0.76</v>
      </c>
      <c r="EI7" s="24">
        <v>0.53</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三村　育江</cp:lastModifiedBy>
  <dcterms:created xsi:type="dcterms:W3CDTF">2025-12-23T06:00:48Z</dcterms:created>
  <dcterms:modified xsi:type="dcterms:W3CDTF">2026-01-22T02:30:06Z</dcterms:modified>
  <cp:category/>
</cp:coreProperties>
</file>