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総務課\300予算担当\【予算総括】随時\08 経営比較分析表\R7\02_回答\01_水道\【経営比較分析表】2024_202029_46_010\"/>
    </mc:Choice>
  </mc:AlternateContent>
  <workbookProtection workbookAlgorithmName="SHA-512" workbookHashValue="dQPHdf+cUzjU13PHCCzTtWd+vEujdLWWexR9DMF4AbP7Y9BC2Uo49d8Dx5pcSz6nXtRVzvuZu3cDpYkT2pYPzw==" workbookSaltValue="/ZRYWqk3uE85NZkte3GoUQ=="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<sst xmlns="http://schemas.openxmlformats.org/spreadsheetml/2006/main" count="228" uniqueCount="111">
  <si>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</si>
  <si>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</si>
  <si>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</si>
  <si>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</si>
  <si>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</si>
  <si>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</si>
  <si>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</si>
  <si>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</si>
  <si>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</si>
  <si>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</si>
  <si>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</si>
  <si>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</si>
  <si>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</si>
  <si>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</si>
  <si>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</si>
  <si>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</si>
  <si>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</si>
  <si>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</si>
  <si>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</si>
  <si>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</si>
  <si>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</si>
  <si>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</si>
  <si>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</si>
  <si>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</si>
  <si>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</si>
  <si>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</si>
  <si>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</si>
  <si>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</si>
  <si>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</si>
  <si>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</si>
  <si>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</si>
  <si>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</si>
  <si>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</si>
  <si>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</si>
  <si>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</si>
  <si>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</si>
  <si>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</si>
  <si>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</si>
  <si>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</si>
  <si>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</si>
  <si>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</si>
  <si>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</si>
  <si>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</si>
  <si>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</si>
  <si>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</si>
  <si>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</si>
  <si>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</si>
  <si>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</si>
  <si>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</si>
  <si>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</si>
  <si>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</si>
  <si>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</si>
  <si>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</si>
  <si>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</si>
  <si>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</si>
  <si>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</si>
  <si>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</si>
  <si>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</si>
  <si>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</si>
  <si>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</si>
  <si>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</si>
  <si>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</si>
  <si>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</si>
  <si>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</si>
  <si>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</si>
  <si>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</si>
  <si>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</si>
  <si>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</si>
  <si>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</si>
  <si>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</si>
  <si>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</si>
  <si>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</si>
  <si>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</si>
  <si>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</si>
  <si>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</si>
  <si>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</si>
  <si>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</si>
  <si>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</si>
  <si>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</si>
  <si>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</si>
  <si>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</si>
  <si>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</si>
  <si>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</si>
  <si>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</si>
  <si>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</si>
  <si>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</si>
  <si>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</si>
  <si>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</si>
  <si>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</si>
  <si>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</si>
  <si>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</si>
  <si>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</si>
  <si>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</si>
  <si>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</si>
  <si>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</si>
  <si>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</si>
  <si>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</si>
  <si>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</si>
  <si>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</si>
  <si>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</si>
  <si>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</si>
  <si>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</si>
  <si>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</si>
  <si>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</si>
  <si>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</si>
  <si>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</si>
  <si>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</si>
  <si>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</si>
  <si>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①有形固定資産減価償却率は、類似団体の平均値よりも高い水準で推移しています。
　②管路経年化率、③管路更新率は、類似団体の平均値よりも低い水準で推移していますが、これは昭和60年頃から平成12年頃にかけて、下水道工事に関連して布設替工事を積極的に実施したことに起因しています。今後、急激な増加が見込まれている更新需要については、平成29年度に策定したアセットマネジメント計画及び令和2年度に策定した第2期水道ビジョンに沿った取り組みを進めていきます。
※ アセットマネジメント
　長期的な視点に立ち、水道施設のライフサイクル全体に渡って効率的かつ効果的に維持管理等を行う管理手法
※　水道ビジョン
　基本理念や目標、必要な施策、事業、取組みを設定したもの</t>
    <phoneticPr fontId="4"/>
  </si>
  <si>
    <r>
      <t>　①経常収支比率は、100％を超えていますが、年々低下傾向にあります。令和4年度以降、物価上昇等により費用が増加し、⑥給水原価も上昇しています</t>
    </r>
    <r>
      <rPr>
        <u/>
        <sz val="11"/>
        <color theme="1"/>
        <rFont val="ＭＳ ゴシック"/>
        <family val="3"/>
        <charset val="128"/>
      </rPr>
      <t>。令和８年４月１日に料金を改定することにより収益は確保できますが、引き続き費用削減に向けて取り組む必要があります。</t>
    </r>
    <r>
      <rPr>
        <sz val="11"/>
        <color theme="1"/>
        <rFont val="ＭＳ ゴシック"/>
        <family val="3"/>
        <charset val="128"/>
      </rPr>
      <t xml:space="preserve">
　②累積欠損金は発生していません。
　③流動比率は、300％を超えています。短期的な債務の支払能力に問題はありません。
　④企業債残高対給水収益比率は、一定のルールに基づき企業債の借入れを抑制してきた効果により、類似団体の平均値よりも低い水準で推移しています。</t>
    </r>
    <r>
      <rPr>
        <u/>
        <sz val="11"/>
        <color theme="1"/>
        <rFont val="ＭＳ ゴシック"/>
        <family val="3"/>
        <charset val="128"/>
      </rPr>
      <t>今後は、施設の老朽化等に伴う更新需要が増加することから、借入額の増加を見込んでいます。</t>
    </r>
    <r>
      <rPr>
        <sz val="11"/>
        <color theme="1"/>
        <rFont val="ＭＳ ゴシック"/>
        <family val="3"/>
        <charset val="128"/>
      </rPr>
      <t xml:space="preserve">
　⑤料金回収率は、令和元年度以降100％を下回っており、年々低下傾向にあります。なお、令和4年度、令和5年度及び令和6年度は水道料金負担軽減事業により給水収益が減少したため、数値が大きく低下しています。
　➆施設利用率は、類似団体の平均値よりも高い水準で推移しています。今後、水需要の減少を踏まえつつ、適切な施設規模を検討する必要があります。
　⑧有収率は、類似団体の平均値を下回る水準で推移しています。漏水箇所の早期発見と老朽管の更新を計画的に進め、漏水防止対策に注力していきます。</t>
    </r>
    <rPh sb="72" eb="74">
      <t>レイワ</t>
    </rPh>
    <rPh sb="75" eb="76">
      <t>ネン</t>
    </rPh>
    <rPh sb="77" eb="78">
      <t>ガツ</t>
    </rPh>
    <rPh sb="79" eb="80">
      <t>ニチ</t>
    </rPh>
    <rPh sb="81" eb="83">
      <t>リョウキン</t>
    </rPh>
    <rPh sb="84" eb="86">
      <t>カイテイ</t>
    </rPh>
    <rPh sb="104" eb="105">
      <t>ヒ</t>
    </rPh>
    <rPh sb="106" eb="107">
      <t>ツヅ</t>
    </rPh>
    <rPh sb="259" eb="261">
      <t>コンゴ</t>
    </rPh>
    <rPh sb="263" eb="265">
      <t>シセツ</t>
    </rPh>
    <rPh sb="266" eb="269">
      <t>ロウキュウカ</t>
    </rPh>
    <rPh sb="269" eb="270">
      <t>トウ</t>
    </rPh>
    <rPh sb="271" eb="272">
      <t>トモナ</t>
    </rPh>
    <rPh sb="273" eb="275">
      <t>コウシン</t>
    </rPh>
    <rPh sb="275" eb="277">
      <t>ジュヨウ</t>
    </rPh>
    <rPh sb="278" eb="280">
      <t>ゾウカ</t>
    </rPh>
    <rPh sb="287" eb="289">
      <t>カリイ</t>
    </rPh>
    <rPh sb="289" eb="290">
      <t>ガク</t>
    </rPh>
    <rPh sb="291" eb="293">
      <t>ゾウカ</t>
    </rPh>
    <rPh sb="294" eb="296">
      <t>ミコ</t>
    </rPh>
    <rPh sb="357" eb="358">
      <t>オヨ</t>
    </rPh>
    <rPh sb="359" eb="361">
      <t>レイワ</t>
    </rPh>
    <rPh sb="362" eb="364">
      <t>ネンド</t>
    </rPh>
    <phoneticPr fontId="4"/>
  </si>
  <si>
    <r>
      <t>　人口減少社会の進展や節水型機器の普及等により、今後も有収水量の伸びは期待できない一方で、老朽化施設の更新や耐震化への投資、物価や労務費の上昇及び施設の維持管理に係る費用など、多額の資金需要が見込まれています。</t>
    </r>
    <r>
      <rPr>
        <u/>
        <sz val="11"/>
        <color theme="1"/>
        <rFont val="ＭＳ ゴシック"/>
        <family val="3"/>
        <charset val="128"/>
      </rPr>
      <t xml:space="preserve">収益を確保するため、適正な水道料金の在り方を検討した結果、令和８年４月１日から平均改定率20.11％の料金改定を実施することとしました。
</t>
    </r>
    <r>
      <rPr>
        <sz val="11"/>
        <color theme="1"/>
        <rFont val="ＭＳ ゴシック"/>
        <family val="3"/>
        <charset val="128"/>
      </rPr>
      <t>　</t>
    </r>
    <r>
      <rPr>
        <u/>
        <sz val="11"/>
        <color theme="1"/>
        <rFont val="ＭＳ ゴシック"/>
        <family val="3"/>
        <charset val="128"/>
      </rPr>
      <t>水道事業に限らず技術職の職員が不足するなか、技術職職員の確保に向けて、市ホームページで技術職の業務内容を紹介し、採用活動に取り組んでいます。</t>
    </r>
    <r>
      <rPr>
        <sz val="11"/>
        <color theme="1"/>
        <rFont val="ＭＳ ゴシック"/>
        <family val="3"/>
        <charset val="128"/>
      </rPr>
      <t xml:space="preserve">
　今後も、安全でおいしい水を供給できるように、強靭な水道施設の構築を進め、安定した事業経営が継続できるよう努めていきます。</t>
    </r>
    <rPh sb="105" eb="107">
      <t>シュウエキ</t>
    </rPh>
    <rPh sb="108" eb="110">
      <t>カクホ</t>
    </rPh>
    <rPh sb="115" eb="117">
      <t>テキセイ</t>
    </rPh>
    <rPh sb="118" eb="120">
      <t>スイドウ</t>
    </rPh>
    <rPh sb="120" eb="122">
      <t>リョウキン</t>
    </rPh>
    <rPh sb="123" eb="124">
      <t>ア</t>
    </rPh>
    <rPh sb="125" eb="126">
      <t>カタ</t>
    </rPh>
    <rPh sb="127" eb="129">
      <t>ケントウ</t>
    </rPh>
    <rPh sb="131" eb="133">
      <t>ケッカ</t>
    </rPh>
    <rPh sb="134" eb="136">
      <t>レイワ</t>
    </rPh>
    <rPh sb="137" eb="138">
      <t>ネン</t>
    </rPh>
    <rPh sb="139" eb="140">
      <t>ガツ</t>
    </rPh>
    <rPh sb="141" eb="142">
      <t>ニチ</t>
    </rPh>
    <rPh sb="144" eb="146">
      <t>ヘイキン</t>
    </rPh>
    <rPh sb="146" eb="148">
      <t>カイテイ</t>
    </rPh>
    <rPh sb="148" eb="149">
      <t>リツ</t>
    </rPh>
    <rPh sb="156" eb="158">
      <t>リョウキン</t>
    </rPh>
    <rPh sb="158" eb="160">
      <t>カイテイ</t>
    </rPh>
    <rPh sb="161" eb="163">
      <t>ジッシ</t>
    </rPh>
    <rPh sb="180" eb="181">
      <t>カギ</t>
    </rPh>
    <rPh sb="183" eb="185">
      <t>ギジュツ</t>
    </rPh>
    <rPh sb="185" eb="186">
      <t>ショク</t>
    </rPh>
    <rPh sb="187" eb="189">
      <t>ショクイン</t>
    </rPh>
    <rPh sb="190" eb="192">
      <t>フソク</t>
    </rPh>
    <rPh sb="218" eb="220">
      <t>ギジュツ</t>
    </rPh>
    <rPh sb="220" eb="221">
      <t>ショク</t>
    </rPh>
    <rPh sb="222" eb="224">
      <t>ギョウム</t>
    </rPh>
    <rPh sb="224" eb="226">
      <t>ナイヨウ</t>
    </rPh>
    <rPh sb="227" eb="229">
      <t>ショウカイ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</si>
</sst>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u/>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0.28000000000000003</c:v>
                </c:pt>
                <c:pt idx="1">
                  <c:v>0.2</c:v>
                </c:pt>
                <c:pt idx="2">
                  <c:v>0.27</c:v>
                </c:pt>
                <c:pt idx="3">
                  <c:v>0.17</c:v>
                </c:pt>
                <c:pt idx="4">
                  <c:v>0.17</c:v>
                </c:pt>
              </c:numCache>
            </c:numRef>
          </c:val>
          <c:extLst>
            <c:ext xmlns:c16="http://schemas.microsoft.com/office/drawing/2014/chart" uri="{C3380CC4-5D6E-409C-BE32-E72D297353CC}">
              <c16:uniqueId val="{00000000-E2F8-461C-A766-3682B2354B7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E2F8-461C-A766-3682B2354B7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82.7</c:v>
                </c:pt>
                <c:pt idx="1">
                  <c:v>80.34</c:v>
                </c:pt>
                <c:pt idx="2">
                  <c:v>79.459999999999994</c:v>
                </c:pt>
                <c:pt idx="3">
                  <c:v>79.87</c:v>
                </c:pt>
                <c:pt idx="4">
                  <c:v>79.58</c:v>
                </c:pt>
              </c:numCache>
            </c:numRef>
          </c:val>
          <c:extLst>
            <c:ext xmlns:c16="http://schemas.microsoft.com/office/drawing/2014/chart" uri="{C3380CC4-5D6E-409C-BE32-E72D297353CC}">
              <c16:uniqueId val="{00000000-7F37-4BBD-AD90-9CCB8208888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7F37-4BBD-AD90-9CCB8208888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85.56</c:v>
                </c:pt>
                <c:pt idx="1">
                  <c:v>87.52</c:v>
                </c:pt>
                <c:pt idx="2">
                  <c:v>87.63</c:v>
                </c:pt>
                <c:pt idx="3">
                  <c:v>86.41</c:v>
                </c:pt>
                <c:pt idx="4">
                  <c:v>86.68</c:v>
                </c:pt>
              </c:numCache>
            </c:numRef>
          </c:val>
          <c:extLst>
            <c:ext xmlns:c16="http://schemas.microsoft.com/office/drawing/2014/chart" uri="{C3380CC4-5D6E-409C-BE32-E72D297353CC}">
              <c16:uniqueId val="{00000000-4B46-42F4-96D9-7D0FAE2ABEE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4B46-42F4-96D9-7D0FAE2ABEE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104.45</c:v>
                </c:pt>
                <c:pt idx="1">
                  <c:v>103.94</c:v>
                </c:pt>
                <c:pt idx="2">
                  <c:v>100.34</c:v>
                </c:pt>
                <c:pt idx="3">
                  <c:v>100.86</c:v>
                </c:pt>
                <c:pt idx="4">
                  <c:v>100.13</c:v>
                </c:pt>
              </c:numCache>
            </c:numRef>
          </c:val>
          <c:extLst>
            <c:ext xmlns:c16="http://schemas.microsoft.com/office/drawing/2014/chart" uri="{C3380CC4-5D6E-409C-BE32-E72D297353CC}">
              <c16:uniqueId val="{00000000-7241-477E-BE09-ADA9323BD19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7241-477E-BE09-ADA9323BD19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56.36</c:v>
                </c:pt>
                <c:pt idx="1">
                  <c:v>57.09</c:v>
                </c:pt>
                <c:pt idx="2">
                  <c:v>58.53</c:v>
                </c:pt>
                <c:pt idx="3">
                  <c:v>59.74</c:v>
                </c:pt>
                <c:pt idx="4">
                  <c:v>60.99</c:v>
                </c:pt>
              </c:numCache>
            </c:numRef>
          </c:val>
          <c:extLst>
            <c:ext xmlns:c16="http://schemas.microsoft.com/office/drawing/2014/chart" uri="{C3380CC4-5D6E-409C-BE32-E72D297353CC}">
              <c16:uniqueId val="{00000000-245B-40CD-9E53-BFFE74A5AB6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245B-40CD-9E53-BFFE74A5AB6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16.29</c:v>
                </c:pt>
                <c:pt idx="1">
                  <c:v>17.440000000000001</c:v>
                </c:pt>
                <c:pt idx="2">
                  <c:v>18.21</c:v>
                </c:pt>
                <c:pt idx="3">
                  <c:v>20.23</c:v>
                </c:pt>
                <c:pt idx="4">
                  <c:v>24.58</c:v>
                </c:pt>
              </c:numCache>
            </c:numRef>
          </c:val>
          <c:extLst>
            <c:ext xmlns:c16="http://schemas.microsoft.com/office/drawing/2014/chart" uri="{C3380CC4-5D6E-409C-BE32-E72D297353CC}">
              <c16:uniqueId val="{00000000-1B6A-4166-92E2-1D16ECD68C4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1B6A-4166-92E2-1D16ECD68C4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93-4D73-9275-FA98347A948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8893-4D73-9275-FA98347A948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408.87</c:v>
                </c:pt>
                <c:pt idx="1">
                  <c:v>374.91</c:v>
                </c:pt>
                <c:pt idx="2">
                  <c:v>326.58999999999997</c:v>
                </c:pt>
                <c:pt idx="3">
                  <c:v>394.04</c:v>
                </c:pt>
                <c:pt idx="4">
                  <c:v>382.89</c:v>
                </c:pt>
              </c:numCache>
            </c:numRef>
          </c:val>
          <c:extLst>
            <c:ext xmlns:c16="http://schemas.microsoft.com/office/drawing/2014/chart" uri="{C3380CC4-5D6E-409C-BE32-E72D297353CC}">
              <c16:uniqueId val="{00000000-7968-475C-8A44-2720FF0DBCF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7968-475C-8A44-2720FF0DBCF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240.29</c:v>
                </c:pt>
                <c:pt idx="1">
                  <c:v>239.14</c:v>
                </c:pt>
                <c:pt idx="2">
                  <c:v>257.64</c:v>
                </c:pt>
                <c:pt idx="3">
                  <c:v>266.70999999999998</c:v>
                </c:pt>
                <c:pt idx="4">
                  <c:v>240.84</c:v>
                </c:pt>
              </c:numCache>
            </c:numRef>
          </c:val>
          <c:extLst>
            <c:ext xmlns:c16="http://schemas.microsoft.com/office/drawing/2014/chart" uri="{C3380CC4-5D6E-409C-BE32-E72D297353CC}">
              <c16:uniqueId val="{00000000-5105-4AAB-BF9E-AEA1B9B4A78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5105-4AAB-BF9E-AEA1B9B4A78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97.54</c:v>
                </c:pt>
                <c:pt idx="1">
                  <c:v>97.24</c:v>
                </c:pt>
                <c:pt idx="2">
                  <c:v>83.95</c:v>
                </c:pt>
                <c:pt idx="3">
                  <c:v>80.73</c:v>
                </c:pt>
                <c:pt idx="4">
                  <c:v>89.16</c:v>
                </c:pt>
              </c:numCache>
            </c:numRef>
          </c:val>
          <c:extLst>
            <c:ext xmlns:c16="http://schemas.microsoft.com/office/drawing/2014/chart" uri="{C3380CC4-5D6E-409C-BE32-E72D297353CC}">
              <c16:uniqueId val="{00000000-BE90-452B-9F17-DA357337257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BE90-452B-9F17-DA357337257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166.28</c:v>
                </c:pt>
                <c:pt idx="1">
                  <c:v>167.23</c:v>
                </c:pt>
                <c:pt idx="2">
                  <c:v>177.34</c:v>
                </c:pt>
                <c:pt idx="3">
                  <c:v>175.76</c:v>
                </c:pt>
                <c:pt idx="4">
                  <c:v>175.61</c:v>
                </c:pt>
              </c:numCache>
            </c:numRef>
          </c:val>
          <c:extLst>
            <c:ext xmlns:c16="http://schemas.microsoft.com/office/drawing/2014/chart" uri="{C3380CC4-5D6E-409C-BE32-E72D297353CC}">
              <c16:uniqueId val="{00000000-5850-42BF-AE4C-F2665238BFD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5850-42BF-AE4C-F2665238BFD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50" zoomScale="85" zoomScaleNormal="85" workbookViewId="0">
      <selection activeCell="BF94" sqref="BF9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長野県　松本市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A2</v>
      </c>
      <c r="X8" s="74"/>
      <c r="Y8" s="74"/>
      <c r="Z8" s="74"/>
      <c r="AA8" s="74"/>
      <c r="AB8" s="74"/>
      <c r="AC8" s="74"/>
      <c r="AD8" s="74" t="str">
        <f>データ!$M$6</f>
        <v>非設置</v>
      </c>
      <c r="AE8" s="74"/>
      <c r="AF8" s="74"/>
      <c r="AG8" s="74"/>
      <c r="AH8" s="74"/>
      <c r="AI8" s="74"/>
      <c r="AJ8" s="74"/>
      <c r="AK8" s="2"/>
      <c r="AL8" s="65">
        <f>データ!$R$6</f>
        <v>234111</v>
      </c>
      <c r="AM8" s="65"/>
      <c r="AN8" s="65"/>
      <c r="AO8" s="65"/>
      <c r="AP8" s="65"/>
      <c r="AQ8" s="65"/>
      <c r="AR8" s="65"/>
      <c r="AS8" s="65"/>
      <c r="AT8" s="36">
        <f>データ!$S$6</f>
        <v>978.47</v>
      </c>
      <c r="AU8" s="37"/>
      <c r="AV8" s="37"/>
      <c r="AW8" s="37"/>
      <c r="AX8" s="37"/>
      <c r="AY8" s="37"/>
      <c r="AZ8" s="37"/>
      <c r="BA8" s="37"/>
      <c r="BB8" s="54">
        <f>データ!$T$6</f>
        <v>239.26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74.55</v>
      </c>
      <c r="J10" s="37"/>
      <c r="K10" s="37"/>
      <c r="L10" s="37"/>
      <c r="M10" s="37"/>
      <c r="N10" s="37"/>
      <c r="O10" s="64"/>
      <c r="P10" s="54">
        <f>データ!$P$6</f>
        <v>99.61</v>
      </c>
      <c r="Q10" s="54"/>
      <c r="R10" s="54"/>
      <c r="S10" s="54"/>
      <c r="T10" s="54"/>
      <c r="U10" s="54"/>
      <c r="V10" s="54"/>
      <c r="W10" s="65">
        <f>データ!$Q$6</f>
        <v>2720</v>
      </c>
      <c r="X10" s="65"/>
      <c r="Y10" s="65"/>
      <c r="Z10" s="65"/>
      <c r="AA10" s="65"/>
      <c r="AB10" s="65"/>
      <c r="AC10" s="65"/>
      <c r="AD10" s="2"/>
      <c r="AE10" s="2"/>
      <c r="AF10" s="2"/>
      <c r="AG10" s="2"/>
      <c r="AH10" s="2"/>
      <c r="AI10" s="2"/>
      <c r="AJ10" s="2"/>
      <c r="AK10" s="2"/>
      <c r="AL10" s="65">
        <f>データ!$U$6</f>
        <v>232120</v>
      </c>
      <c r="AM10" s="65"/>
      <c r="AN10" s="65"/>
      <c r="AO10" s="65"/>
      <c r="AP10" s="65"/>
      <c r="AQ10" s="65"/>
      <c r="AR10" s="65"/>
      <c r="AS10" s="65"/>
      <c r="AT10" s="36">
        <f>データ!$V$6</f>
        <v>240.16</v>
      </c>
      <c r="AU10" s="37"/>
      <c r="AV10" s="37"/>
      <c r="AW10" s="37"/>
      <c r="AX10" s="37"/>
      <c r="AY10" s="37"/>
      <c r="AZ10" s="37"/>
      <c r="BA10" s="37"/>
      <c r="BB10" s="54">
        <f>データ!$W$6</f>
        <v>966.52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108</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FHlBct20l2A21z6nIKziyecD/t0Qv2ZAoAJVvoka9FKYuA6CK7tPb0zvINshBkrfxHXO3xT6aqmzPnNCbrVDg==" saltValue="11PLScgS9RmjH2xST7GzQ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202029</v>
      </c>
      <c r="D6" s="20">
        <f t="shared" si="3"/>
        <v>46</v>
      </c>
      <c r="E6" s="20">
        <f t="shared" si="3"/>
        <v>1</v>
      </c>
      <c r="F6" s="20">
        <f t="shared" si="3"/>
        <v>0</v>
      </c>
      <c r="G6" s="20">
        <f t="shared" si="3"/>
        <v>1</v>
      </c>
      <c r="H6" s="20" t="str">
        <f t="shared" si="3"/>
        <v>長野県　松本市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74.55</v>
      </c>
      <c r="P6" s="21">
        <f t="shared" si="3"/>
        <v>99.61</v>
      </c>
      <c r="Q6" s="21">
        <f t="shared" si="3"/>
        <v>2720</v>
      </c>
      <c r="R6" s="21">
        <f t="shared" si="3"/>
        <v>234111</v>
      </c>
      <c r="S6" s="21">
        <f t="shared" si="3"/>
        <v>978.47</v>
      </c>
      <c r="T6" s="21">
        <f t="shared" si="3"/>
        <v>239.26</v>
      </c>
      <c r="U6" s="21">
        <f t="shared" si="3"/>
        <v>232120</v>
      </c>
      <c r="V6" s="21">
        <f t="shared" si="3"/>
        <v>240.16</v>
      </c>
      <c r="W6" s="21">
        <f t="shared" si="3"/>
        <v>966.52</v>
      </c>
      <c r="X6" s="22">
        <f>IF(X7="",NA(),X7)</f>
        <v>104.45</v>
      </c>
      <c r="Y6" s="22">
        <f t="shared" ref="Y6:AG6" si="4">IF(Y7="",NA(),Y7)</f>
        <v>103.94</v>
      </c>
      <c r="Z6" s="22">
        <f t="shared" si="4"/>
        <v>100.34</v>
      </c>
      <c r="AA6" s="22">
        <f t="shared" si="4"/>
        <v>100.86</v>
      </c>
      <c r="AB6" s="22">
        <f t="shared" si="4"/>
        <v>100.13</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408.87</v>
      </c>
      <c r="AU6" s="22">
        <f t="shared" ref="AU6:BC6" si="6">IF(AU7="",NA(),AU7)</f>
        <v>374.91</v>
      </c>
      <c r="AV6" s="22">
        <f t="shared" si="6"/>
        <v>326.58999999999997</v>
      </c>
      <c r="AW6" s="22">
        <f t="shared" si="6"/>
        <v>394.04</v>
      </c>
      <c r="AX6" s="22">
        <f t="shared" si="6"/>
        <v>382.89</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240.29</v>
      </c>
      <c r="BF6" s="22">
        <f t="shared" ref="BF6:BN6" si="7">IF(BF7="",NA(),BF7)</f>
        <v>239.14</v>
      </c>
      <c r="BG6" s="22">
        <f t="shared" si="7"/>
        <v>257.64</v>
      </c>
      <c r="BH6" s="22">
        <f t="shared" si="7"/>
        <v>266.70999999999998</v>
      </c>
      <c r="BI6" s="22">
        <f t="shared" si="7"/>
        <v>240.84</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97.54</v>
      </c>
      <c r="BQ6" s="22">
        <f t="shared" ref="BQ6:BY6" si="8">IF(BQ7="",NA(),BQ7)</f>
        <v>97.24</v>
      </c>
      <c r="BR6" s="22">
        <f t="shared" si="8"/>
        <v>83.95</v>
      </c>
      <c r="BS6" s="22">
        <f t="shared" si="8"/>
        <v>80.73</v>
      </c>
      <c r="BT6" s="22">
        <f t="shared" si="8"/>
        <v>89.16</v>
      </c>
      <c r="BU6" s="22">
        <f t="shared" si="8"/>
        <v>103.75</v>
      </c>
      <c r="BV6" s="22">
        <f t="shared" si="8"/>
        <v>105.3</v>
      </c>
      <c r="BW6" s="22">
        <f t="shared" si="8"/>
        <v>99.41</v>
      </c>
      <c r="BX6" s="22">
        <f t="shared" si="8"/>
        <v>101.11</v>
      </c>
      <c r="BY6" s="22">
        <f t="shared" si="8"/>
        <v>102.03</v>
      </c>
      <c r="BZ6" s="21" t="str">
        <f>IF(BZ7="","",IF(BZ7="-","【-】","【"&amp;SUBSTITUTE(TEXT(BZ7,"#,##0.00"),"-","△")&amp;"】"))</f>
        <v>【97.59】</v>
      </c>
      <c r="CA6" s="22">
        <f>IF(CA7="",NA(),CA7)</f>
        <v>166.28</v>
      </c>
      <c r="CB6" s="22">
        <f t="shared" ref="CB6:CJ6" si="9">IF(CB7="",NA(),CB7)</f>
        <v>167.23</v>
      </c>
      <c r="CC6" s="22">
        <f t="shared" si="9"/>
        <v>177.34</v>
      </c>
      <c r="CD6" s="22">
        <f t="shared" si="9"/>
        <v>175.76</v>
      </c>
      <c r="CE6" s="22">
        <f t="shared" si="9"/>
        <v>175.61</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82.7</v>
      </c>
      <c r="CM6" s="22">
        <f t="shared" ref="CM6:CU6" si="10">IF(CM7="",NA(),CM7)</f>
        <v>80.34</v>
      </c>
      <c r="CN6" s="22">
        <f t="shared" si="10"/>
        <v>79.459999999999994</v>
      </c>
      <c r="CO6" s="22">
        <f t="shared" si="10"/>
        <v>79.87</v>
      </c>
      <c r="CP6" s="22">
        <f t="shared" si="10"/>
        <v>79.58</v>
      </c>
      <c r="CQ6" s="22">
        <f t="shared" si="10"/>
        <v>63.12</v>
      </c>
      <c r="CR6" s="22">
        <f t="shared" si="10"/>
        <v>62.57</v>
      </c>
      <c r="CS6" s="22">
        <f t="shared" si="10"/>
        <v>61.56</v>
      </c>
      <c r="CT6" s="22">
        <f t="shared" si="10"/>
        <v>60.84</v>
      </c>
      <c r="CU6" s="22">
        <f t="shared" si="10"/>
        <v>60.8</v>
      </c>
      <c r="CV6" s="21" t="str">
        <f>IF(CV7="","",IF(CV7="-","【-】","【"&amp;SUBSTITUTE(TEXT(CV7,"#,##0.00"),"-","△")&amp;"】"))</f>
        <v>【60.21】</v>
      </c>
      <c r="CW6" s="22">
        <f>IF(CW7="",NA(),CW7)</f>
        <v>85.56</v>
      </c>
      <c r="CX6" s="22">
        <f t="shared" ref="CX6:DF6" si="11">IF(CX7="",NA(),CX7)</f>
        <v>87.52</v>
      </c>
      <c r="CY6" s="22">
        <f t="shared" si="11"/>
        <v>87.63</v>
      </c>
      <c r="CZ6" s="22">
        <f t="shared" si="11"/>
        <v>86.41</v>
      </c>
      <c r="DA6" s="22">
        <f t="shared" si="11"/>
        <v>86.68</v>
      </c>
      <c r="DB6" s="22">
        <f t="shared" si="11"/>
        <v>90.09</v>
      </c>
      <c r="DC6" s="22">
        <f t="shared" si="11"/>
        <v>90.21</v>
      </c>
      <c r="DD6" s="22">
        <f t="shared" si="11"/>
        <v>90.11</v>
      </c>
      <c r="DE6" s="22">
        <f t="shared" si="11"/>
        <v>89.73</v>
      </c>
      <c r="DF6" s="22">
        <f t="shared" si="11"/>
        <v>89.86</v>
      </c>
      <c r="DG6" s="21" t="str">
        <f>IF(DG7="","",IF(DG7="-","【-】","【"&amp;SUBSTITUTE(TEXT(DG7,"#,##0.00"),"-","△")&amp;"】"))</f>
        <v>【89.21】</v>
      </c>
      <c r="DH6" s="22">
        <f>IF(DH7="",NA(),DH7)</f>
        <v>56.36</v>
      </c>
      <c r="DI6" s="22">
        <f t="shared" ref="DI6:DQ6" si="12">IF(DI7="",NA(),DI7)</f>
        <v>57.09</v>
      </c>
      <c r="DJ6" s="22">
        <f t="shared" si="12"/>
        <v>58.53</v>
      </c>
      <c r="DK6" s="22">
        <f t="shared" si="12"/>
        <v>59.74</v>
      </c>
      <c r="DL6" s="22">
        <f t="shared" si="12"/>
        <v>60.99</v>
      </c>
      <c r="DM6" s="22">
        <f t="shared" si="12"/>
        <v>50.31</v>
      </c>
      <c r="DN6" s="22">
        <f t="shared" si="12"/>
        <v>50.74</v>
      </c>
      <c r="DO6" s="22">
        <f t="shared" si="12"/>
        <v>51.49</v>
      </c>
      <c r="DP6" s="22">
        <f t="shared" si="12"/>
        <v>51.94</v>
      </c>
      <c r="DQ6" s="22">
        <f t="shared" si="12"/>
        <v>52.46</v>
      </c>
      <c r="DR6" s="21" t="str">
        <f>IF(DR7="","",IF(DR7="-","【-】","【"&amp;SUBSTITUTE(TEXT(DR7,"#,##0.00"),"-","△")&amp;"】"))</f>
        <v>【52.41】</v>
      </c>
      <c r="DS6" s="22">
        <f>IF(DS7="",NA(),DS7)</f>
        <v>16.29</v>
      </c>
      <c r="DT6" s="22">
        <f t="shared" ref="DT6:EB6" si="13">IF(DT7="",NA(),DT7)</f>
        <v>17.440000000000001</v>
      </c>
      <c r="DU6" s="22">
        <f t="shared" si="13"/>
        <v>18.21</v>
      </c>
      <c r="DV6" s="22">
        <f t="shared" si="13"/>
        <v>20.23</v>
      </c>
      <c r="DW6" s="22">
        <f t="shared" si="13"/>
        <v>24.58</v>
      </c>
      <c r="DX6" s="22">
        <f t="shared" si="13"/>
        <v>21.34</v>
      </c>
      <c r="DY6" s="22">
        <f t="shared" si="13"/>
        <v>23.27</v>
      </c>
      <c r="DZ6" s="22">
        <f t="shared" si="13"/>
        <v>25.18</v>
      </c>
      <c r="EA6" s="22">
        <f t="shared" si="13"/>
        <v>26.52</v>
      </c>
      <c r="EB6" s="22">
        <f t="shared" si="13"/>
        <v>28.4</v>
      </c>
      <c r="EC6" s="21" t="str">
        <f>IF(EC7="","",IF(EC7="-","【-】","【"&amp;SUBSTITUTE(TEXT(EC7,"#,##0.00"),"-","△")&amp;"】"))</f>
        <v>【26.78】</v>
      </c>
      <c r="ED6" s="22">
        <f>IF(ED7="",NA(),ED7)</f>
        <v>0.28000000000000003</v>
      </c>
      <c r="EE6" s="22">
        <f t="shared" ref="EE6:EM6" si="14">IF(EE7="",NA(),EE7)</f>
        <v>0.2</v>
      </c>
      <c r="EF6" s="22">
        <f t="shared" si="14"/>
        <v>0.27</v>
      </c>
      <c r="EG6" s="22">
        <f t="shared" si="14"/>
        <v>0.17</v>
      </c>
      <c r="EH6" s="22">
        <f t="shared" si="14"/>
        <v>0.17</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202029</v>
      </c>
      <c r="D7" s="24">
        <v>46</v>
      </c>
      <c r="E7" s="24">
        <v>1</v>
      </c>
      <c r="F7" s="24">
        <v>0</v>
      </c>
      <c r="G7" s="24">
        <v>1</v>
      </c>
      <c r="H7" s="24" t="s">
        <v>92</v>
      </c>
      <c r="I7" s="24" t="s">
        <v>93</v>
      </c>
      <c r="J7" s="24" t="s">
        <v>94</v>
      </c>
      <c r="K7" s="24" t="s">
        <v>95</v>
      </c>
      <c r="L7" s="24" t="s">
        <v>96</v>
      </c>
      <c r="M7" s="24" t="s">
        <v>97</v>
      </c>
      <c r="N7" s="25" t="s">
        <v>98</v>
      </c>
      <c r="O7" s="25">
        <v>74.55</v>
      </c>
      <c r="P7" s="25">
        <v>99.61</v>
      </c>
      <c r="Q7" s="25">
        <v>2720</v>
      </c>
      <c r="R7" s="25">
        <v>234111</v>
      </c>
      <c r="S7" s="25">
        <v>978.47</v>
      </c>
      <c r="T7" s="25">
        <v>239.26</v>
      </c>
      <c r="U7" s="25">
        <v>232120</v>
      </c>
      <c r="V7" s="25">
        <v>240.16</v>
      </c>
      <c r="W7" s="25">
        <v>966.52</v>
      </c>
      <c r="X7" s="25">
        <v>104.45</v>
      </c>
      <c r="Y7" s="25">
        <v>103.94</v>
      </c>
      <c r="Z7" s="25">
        <v>100.34</v>
      </c>
      <c r="AA7" s="25">
        <v>100.86</v>
      </c>
      <c r="AB7" s="25">
        <v>100.13</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408.87</v>
      </c>
      <c r="AU7" s="25">
        <v>374.91</v>
      </c>
      <c r="AV7" s="25">
        <v>326.58999999999997</v>
      </c>
      <c r="AW7" s="25">
        <v>394.04</v>
      </c>
      <c r="AX7" s="25">
        <v>382.89</v>
      </c>
      <c r="AY7" s="25">
        <v>306.08</v>
      </c>
      <c r="AZ7" s="25">
        <v>306.14999999999998</v>
      </c>
      <c r="BA7" s="25">
        <v>297.54000000000002</v>
      </c>
      <c r="BB7" s="25">
        <v>289.44</v>
      </c>
      <c r="BC7" s="25">
        <v>282.19</v>
      </c>
      <c r="BD7" s="25">
        <v>239.69</v>
      </c>
      <c r="BE7" s="25">
        <v>240.29</v>
      </c>
      <c r="BF7" s="25">
        <v>239.14</v>
      </c>
      <c r="BG7" s="25">
        <v>257.64</v>
      </c>
      <c r="BH7" s="25">
        <v>266.70999999999998</v>
      </c>
      <c r="BI7" s="25">
        <v>240.84</v>
      </c>
      <c r="BJ7" s="25">
        <v>294.66000000000003</v>
      </c>
      <c r="BK7" s="25">
        <v>285.27</v>
      </c>
      <c r="BL7" s="25">
        <v>294.73</v>
      </c>
      <c r="BM7" s="25">
        <v>301.23</v>
      </c>
      <c r="BN7" s="25">
        <v>300.33</v>
      </c>
      <c r="BO7" s="25">
        <v>264.86</v>
      </c>
      <c r="BP7" s="25">
        <v>97.54</v>
      </c>
      <c r="BQ7" s="25">
        <v>97.24</v>
      </c>
      <c r="BR7" s="25">
        <v>83.95</v>
      </c>
      <c r="BS7" s="25">
        <v>80.73</v>
      </c>
      <c r="BT7" s="25">
        <v>89.16</v>
      </c>
      <c r="BU7" s="25">
        <v>103.75</v>
      </c>
      <c r="BV7" s="25">
        <v>105.3</v>
      </c>
      <c r="BW7" s="25">
        <v>99.41</v>
      </c>
      <c r="BX7" s="25">
        <v>101.11</v>
      </c>
      <c r="BY7" s="25">
        <v>102.03</v>
      </c>
      <c r="BZ7" s="25">
        <v>97.59</v>
      </c>
      <c r="CA7" s="25">
        <v>166.28</v>
      </c>
      <c r="CB7" s="25">
        <v>167.23</v>
      </c>
      <c r="CC7" s="25">
        <v>177.34</v>
      </c>
      <c r="CD7" s="25">
        <v>175.76</v>
      </c>
      <c r="CE7" s="25">
        <v>175.61</v>
      </c>
      <c r="CF7" s="25">
        <v>159.93</v>
      </c>
      <c r="CG7" s="25">
        <v>162.77000000000001</v>
      </c>
      <c r="CH7" s="25">
        <v>170.87</v>
      </c>
      <c r="CI7" s="25">
        <v>171.09</v>
      </c>
      <c r="CJ7" s="25">
        <v>173.56</v>
      </c>
      <c r="CK7" s="25">
        <v>181.66</v>
      </c>
      <c r="CL7" s="25">
        <v>82.7</v>
      </c>
      <c r="CM7" s="25">
        <v>80.34</v>
      </c>
      <c r="CN7" s="25">
        <v>79.459999999999994</v>
      </c>
      <c r="CO7" s="25">
        <v>79.87</v>
      </c>
      <c r="CP7" s="25">
        <v>79.58</v>
      </c>
      <c r="CQ7" s="25">
        <v>63.12</v>
      </c>
      <c r="CR7" s="25">
        <v>62.57</v>
      </c>
      <c r="CS7" s="25">
        <v>61.56</v>
      </c>
      <c r="CT7" s="25">
        <v>60.84</v>
      </c>
      <c r="CU7" s="25">
        <v>60.8</v>
      </c>
      <c r="CV7" s="25">
        <v>60.21</v>
      </c>
      <c r="CW7" s="25">
        <v>85.56</v>
      </c>
      <c r="CX7" s="25">
        <v>87.52</v>
      </c>
      <c r="CY7" s="25">
        <v>87.63</v>
      </c>
      <c r="CZ7" s="25">
        <v>86.41</v>
      </c>
      <c r="DA7" s="25">
        <v>86.68</v>
      </c>
      <c r="DB7" s="25">
        <v>90.09</v>
      </c>
      <c r="DC7" s="25">
        <v>90.21</v>
      </c>
      <c r="DD7" s="25">
        <v>90.11</v>
      </c>
      <c r="DE7" s="25">
        <v>89.73</v>
      </c>
      <c r="DF7" s="25">
        <v>89.86</v>
      </c>
      <c r="DG7" s="25">
        <v>89.21</v>
      </c>
      <c r="DH7" s="25">
        <v>56.36</v>
      </c>
      <c r="DI7" s="25">
        <v>57.09</v>
      </c>
      <c r="DJ7" s="25">
        <v>58.53</v>
      </c>
      <c r="DK7" s="25">
        <v>59.74</v>
      </c>
      <c r="DL7" s="25">
        <v>60.99</v>
      </c>
      <c r="DM7" s="25">
        <v>50.31</v>
      </c>
      <c r="DN7" s="25">
        <v>50.74</v>
      </c>
      <c r="DO7" s="25">
        <v>51.49</v>
      </c>
      <c r="DP7" s="25">
        <v>51.94</v>
      </c>
      <c r="DQ7" s="25">
        <v>52.46</v>
      </c>
      <c r="DR7" s="25">
        <v>52.41</v>
      </c>
      <c r="DS7" s="25">
        <v>16.29</v>
      </c>
      <c r="DT7" s="25">
        <v>17.440000000000001</v>
      </c>
      <c r="DU7" s="25">
        <v>18.21</v>
      </c>
      <c r="DV7" s="25">
        <v>20.23</v>
      </c>
      <c r="DW7" s="25">
        <v>24.58</v>
      </c>
      <c r="DX7" s="25">
        <v>21.34</v>
      </c>
      <c r="DY7" s="25">
        <v>23.27</v>
      </c>
      <c r="DZ7" s="25">
        <v>25.18</v>
      </c>
      <c r="EA7" s="25">
        <v>26.52</v>
      </c>
      <c r="EB7" s="25">
        <v>28.4</v>
      </c>
      <c r="EC7" s="25">
        <v>26.78</v>
      </c>
      <c r="ED7" s="25">
        <v>0.28000000000000003</v>
      </c>
      <c r="EE7" s="25">
        <v>0.2</v>
      </c>
      <c r="EF7" s="25">
        <v>0.27</v>
      </c>
      <c r="EG7" s="25">
        <v>0.17</v>
      </c>
      <c r="EH7" s="25">
        <v>0.17</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川上　洋平</cp:lastModifiedBy>
  <cp:lastPrinted>2026-01-22T02:24:59Z</cp:lastPrinted>
  <dcterms:created xsi:type="dcterms:W3CDTF">2025-12-12T09:16:32Z</dcterms:created>
  <dcterms:modified xsi:type="dcterms:W3CDTF">2026-01-22T02:36:02Z</dcterms:modified>
  <cp:category/>
</cp:coreProperties>
</file>