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市町村課\001財政係\005公営企業\R6\001公営企業一般\006経営比較分析表\04_地局→県（市町村からの回答）\02_下水道事業\"/>
    </mc:Choice>
  </mc:AlternateContent>
  <xr:revisionPtr revIDLastSave="0" documentId="13_ncr:1_{49AF4F14-E235-4216-AD27-9701981F2DBB}" xr6:coauthVersionLast="47" xr6:coauthVersionMax="47" xr10:uidLastSave="{00000000-0000-0000-0000-000000000000}"/>
  <workbookProtection workbookAlgorithmName="SHA-512" workbookHashValue="xG/p6E25WZ0UevLVaLuJWgwGm/s0ywl1uXMAnRPoRZdQCKhT0YOfDX3FrsDZD3jFxHbvfOGC2vo8wS40IU8LdQ==" workbookSaltValue="jDu6ueNgCHI/Ns+JVKWVkQ==" workbookSpinCount="100000" lockStructure="1"/>
  <bookViews>
    <workbookView xWindow="2037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G85" i="4"/>
  <c r="E85" i="4"/>
  <c r="W10" i="4"/>
  <c r="BB8" i="4"/>
  <c r="AD8" i="4"/>
  <c r="B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<sst xmlns="http://schemas.openxmlformats.org/spreadsheetml/2006/main" count="231" uniqueCount="116">
  <si>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</si>
  <si>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</si>
  <si>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</si>
  <si>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</si>
  <si>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</si>
  <si>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</si>
  <si>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</si>
  <si>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</si>
  <si>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</si>
  <si>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</si>
  <si>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</si>
  <si>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</si>
  <si>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</si>
  <si>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</si>
  <si>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</si>
  <si>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</si>
  <si>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</si>
  <si>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</si>
  <si>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</si>
  <si>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</si>
  <si>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</si>
  <si>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</si>
  <si>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</si>
  <si>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</si>
  <si>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</si>
  <si>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</si>
  <si>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</si>
  <si>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</si>
  <si>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</si>
  <si>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</si>
  <si>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</si>
  <si>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</si>
  <si>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</si>
  <si>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</si>
  <si>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</si>
  <si>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</si>
  <si>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</si>
  <si>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</si>
  <si>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</si>
  <si>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</si>
  <si>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</si>
  <si>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</si>
  <si>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</si>
  <si>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</si>
  <si>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</si>
  <si>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</si>
  <si>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</si>
  <si>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</si>
  <si>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</si>
  <si>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</si>
  <si>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</si>
  <si>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</si>
  <si>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</si>
  <si>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</si>
  <si>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</si>
  <si>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</si>
  <si>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</si>
  <si>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</si>
  <si>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</si>
  <si>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</si>
  <si>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</si>
  <si>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</si>
  <si>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</si>
  <si>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</si>
  <si>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</si>
  <si>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</si>
  <si>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</si>
  <si>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</si>
  <si>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</si>
  <si>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</si>
  <si>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</si>
  <si>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</si>
  <si>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</si>
  <si>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</si>
  <si>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</si>
  <si>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</si>
  <si>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</si>
  <si>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</si>
  <si>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</si>
  <si>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</si>
  <si>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</si>
  <si>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</si>
  <si>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</si>
  <si>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</si>
  <si>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</si>
  <si>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</si>
  <si>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</si>
  <si>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</si>
  <si>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</si>
  <si>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</si>
  <si>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</si>
  <si>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</si>
  <si>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</si>
  <si>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</si>
  <si>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</si>
  <si>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</si>
  <si>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</si>
  <si>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</si>
  <si>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</si>
  <si>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</si>
  <si>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</si>
  <si>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</si>
  <si>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</si>
  <si>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</si>
  <si>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</si>
  <si>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</si>
  <si>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</si>
  <si>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</si>
  <si>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</si>
  <si>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</si>
  <si>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</si>
  <si>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</si>
  <si>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</si>
  <si>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①有形固定資産減価償却率は、類似団体の平均値とよりも高い水準で推移しています。今後は、電気、機械設備を中心に、予防保全型の維持管理と、計画的かつ効率的な改築、更新を行います。
　②管渠老朽化率は、法定耐用年数を経過した管渠</t>
    </r>
    <r>
      <rPr>
        <sz val="11"/>
        <rFont val="ＭＳ ゴシック"/>
        <family val="3"/>
        <charset val="128"/>
      </rPr>
      <t>が存在せず、公共下</t>
    </r>
    <r>
      <rPr>
        <sz val="11"/>
        <color theme="1"/>
        <rFont val="ＭＳ ゴシック"/>
        <family val="3"/>
        <charset val="128"/>
      </rPr>
      <t>水道管渠の改築、更生工事を優先して実施しているため、③管渠改善率の対象となる管渠はありません</t>
    </r>
    <r>
      <rPr>
        <sz val="11"/>
        <color theme="1"/>
        <rFont val="ＭＳ ゴシック"/>
        <family val="3"/>
        <charset val="128"/>
      </rPr>
      <t>。</t>
    </r>
    <rPh sb="29" eb="31">
      <t>スイジュン</t>
    </rPh>
    <rPh sb="32" eb="34">
      <t>スイイ</t>
    </rPh>
    <rPh sb="40" eb="42">
      <t>コンゴ</t>
    </rPh>
    <rPh sb="73" eb="76">
      <t>コウリツテキ</t>
    </rPh>
    <rPh sb="113" eb="115">
      <t>ソンザイ</t>
    </rPh>
    <rPh sb="154" eb="156">
      <t>タイショウ</t>
    </rPh>
    <rPh sb="159" eb="161">
      <t>カンキョ</t>
    </rPh>
    <phoneticPr fontId="4"/>
  </si>
  <si>
    <t xml:space="preserve">  人口減少社会の進展や節水型機器の普及等により、今後も有収水量の伸びは期待できず、下水道使用料収入の減少が予測されます。一方で、老朽化施設の更新や耐震化・耐水化への投資、物価や労務費の上昇及び施設に係る維持管理費など、多額の資金需要が見込まれています。
  また、合併地区毎に料金体系が異なる等の事業運営上の課題もあり、適正な下水道使用料の在り方や広域化による施設の効率的な利用などについて、具体的な検討を進めていく必要があります。
　今後は、ストックマネジメント等に基づいて計画的に施設の改築・更新が進められるように経営改善を図り、長期展望に立った下水道事業経営の実現に取り組みます。
</t>
    <rPh sb="252" eb="253">
      <t>スス</t>
    </rPh>
    <phoneticPr fontId="4"/>
  </si>
  <si>
    <r>
      <t>　</t>
    </r>
    <r>
      <rPr>
        <sz val="11"/>
        <rFont val="ＭＳ ゴシック"/>
        <family val="3"/>
        <charset val="128"/>
      </rPr>
      <t>①経常収支比率は、100％を超えています。
　②累積欠損金は発生していません。
　③流動比率は、類似団体の平均値と比べ低い水準で推移していますが、公共下水道と併せると、平均値を上回っています。
　④企業債残高対事業規模比率は、事業費の減少に伴い減少傾向にあります。
　⑤経費回収率、⑦施設利用率、⑧水洗化率は、類似団体の平均値を上回る水準で順調に推移しています。　</t>
    </r>
    <r>
      <rPr>
        <sz val="11"/>
        <color rgb="FFFF0000"/>
        <rFont val="ＭＳ ゴシック"/>
        <family val="3"/>
        <charset val="128"/>
      </rPr>
      <t xml:space="preserve">
　</t>
    </r>
    <r>
      <rPr>
        <sz val="11"/>
        <color theme="1"/>
        <rFont val="ＭＳ ゴシック"/>
        <family val="3"/>
        <charset val="128"/>
      </rPr>
      <t>平成22年度に臨空工業団地処理区（80ha）を統合したことにより、大口使用者が増</t>
    </r>
    <r>
      <rPr>
        <sz val="11"/>
        <rFont val="ＭＳ ゴシック"/>
        <family val="3"/>
        <charset val="128"/>
      </rPr>
      <t>え、</t>
    </r>
    <r>
      <rPr>
        <sz val="11"/>
        <color theme="1"/>
        <rFont val="ＭＳ ゴシック"/>
        <family val="3"/>
        <charset val="128"/>
      </rPr>
      <t>⑥汚水処理原価は</t>
    </r>
    <r>
      <rPr>
        <sz val="11"/>
        <rFont val="ＭＳ ゴシック"/>
        <family val="3"/>
        <charset val="128"/>
      </rPr>
      <t>、</t>
    </r>
    <r>
      <rPr>
        <sz val="11"/>
        <color theme="1"/>
        <rFont val="ＭＳ ゴシック"/>
        <family val="3"/>
        <charset val="128"/>
      </rPr>
      <t>類似団体の平均値を下回る水準で推移しています。　
　しかし、山間部の処理区では、人口減少がさらに進行していること、また、料金体系が一部の処理区で異なること等の事業運営上の課題もあり、料金体系の統一化を含めた適正な使用料の在り方などについて、具体的に検討を進める必要があります。
　</t>
    </r>
    <rPh sb="2" eb="4">
      <t>ケイジョウ</t>
    </rPh>
    <rPh sb="4" eb="6">
      <t>シュウシ</t>
    </rPh>
    <rPh sb="6" eb="8">
      <t>ヒリツ</t>
    </rPh>
    <rPh sb="15" eb="16">
      <t>コ</t>
    </rPh>
    <rPh sb="25" eb="27">
      <t>ルイセキ</t>
    </rPh>
    <rPh sb="27" eb="29">
      <t>ケッソン</t>
    </rPh>
    <rPh sb="29" eb="30">
      <t>キン</t>
    </rPh>
    <rPh sb="31" eb="33">
      <t>ハッセイ</t>
    </rPh>
    <rPh sb="43" eb="45">
      <t>リュウドウ</t>
    </rPh>
    <rPh sb="45" eb="47">
      <t>ヒリツ</t>
    </rPh>
    <rPh sb="49" eb="53">
      <t>ルイジダンタイ</t>
    </rPh>
    <rPh sb="54" eb="57">
      <t>ヘイキンチ</t>
    </rPh>
    <rPh sb="58" eb="59">
      <t>クラ</t>
    </rPh>
    <rPh sb="60" eb="61">
      <t>ヒク</t>
    </rPh>
    <rPh sb="62" eb="64">
      <t>スイジュン</t>
    </rPh>
    <rPh sb="65" eb="67">
      <t>スイイ</t>
    </rPh>
    <rPh sb="74" eb="76">
      <t>コウキョウ</t>
    </rPh>
    <rPh sb="76" eb="79">
      <t>ゲスイドウ</t>
    </rPh>
    <rPh sb="80" eb="81">
      <t>アワ</t>
    </rPh>
    <rPh sb="85" eb="88">
      <t>ヘイキンチ</t>
    </rPh>
    <rPh sb="89" eb="91">
      <t>ウワマワ</t>
    </rPh>
    <rPh sb="121" eb="122">
      <t>トモナ</t>
    </rPh>
    <rPh sb="163" eb="164">
      <t>アタイ</t>
    </rPh>
    <rPh sb="165" eb="167">
      <t>ウワマワ</t>
    </rPh>
    <rPh sb="168" eb="170">
      <t>スイジュン</t>
    </rPh>
    <rPh sb="243" eb="244">
      <t>チ</t>
    </rPh>
    <rPh sb="245" eb="247">
      <t>シタマワ</t>
    </rPh>
    <rPh sb="248" eb="250">
      <t>スイジュン</t>
    </rPh>
    <rPh sb="313" eb="314">
      <t>ナド</t>
    </rPh>
    <rPh sb="339" eb="341">
      <t>テキセイ</t>
    </rPh>
    <rPh sb="346" eb="347">
      <t>ア</t>
    </rPh>
    <rPh sb="348" eb="349">
      <t>カタ</t>
    </rPh>
    <rPh sb="366" eb="3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</si>
</sst>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74-4D7B-B5A8-F0E3FEBEB4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2A74-4D7B-B5A8-F0E3FEBEB4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76.010000000000005</c:v>
                </c:pt>
                <c:pt idx="1">
                  <c:v>70.540000000000006</c:v>
                </c:pt>
                <c:pt idx="2">
                  <c:v>106.55</c:v>
                </c:pt>
                <c:pt idx="3">
                  <c:v>73.650000000000006</c:v>
                </c:pt>
                <c:pt idx="4">
                  <c:v>73.989999999999995</c:v>
                </c:pt>
              </c:numCache>
            </c:numRef>
          </c:val>
          <c:extLst>
            <c:ext xmlns:c16="http://schemas.microsoft.com/office/drawing/2014/chart" uri="{C3380CC4-5D6E-409C-BE32-E72D297353CC}">
              <c16:uniqueId val="{00000000-EAB5-4E7F-A501-C4765BCAF1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EAB5-4E7F-A501-C4765BCAF1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95.6</c:v>
                </c:pt>
                <c:pt idx="1">
                  <c:v>95.66</c:v>
                </c:pt>
                <c:pt idx="2">
                  <c:v>95.81</c:v>
                </c:pt>
                <c:pt idx="3">
                  <c:v>96.08</c:v>
                </c:pt>
                <c:pt idx="4">
                  <c:v>96.09</c:v>
                </c:pt>
              </c:numCache>
            </c:numRef>
          </c:val>
          <c:extLst>
            <c:ext xmlns:c16="http://schemas.microsoft.com/office/drawing/2014/chart" uri="{C3380CC4-5D6E-409C-BE32-E72D297353CC}">
              <c16:uniqueId val="{00000000-0543-4474-BC2A-1D2B1AFC17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0543-4474-BC2A-1D2B1AFC17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95.54</c:v>
                </c:pt>
                <c:pt idx="1">
                  <c:v>99.57</c:v>
                </c:pt>
                <c:pt idx="2">
                  <c:v>102.74</c:v>
                </c:pt>
                <c:pt idx="3">
                  <c:v>100.39</c:v>
                </c:pt>
                <c:pt idx="4">
                  <c:v>100.21</c:v>
                </c:pt>
              </c:numCache>
            </c:numRef>
          </c:val>
          <c:extLst>
            <c:ext xmlns:c16="http://schemas.microsoft.com/office/drawing/2014/chart" uri="{C3380CC4-5D6E-409C-BE32-E72D297353CC}">
              <c16:uniqueId val="{00000000-1C4B-4E56-9F60-518BAF2A5E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1C4B-4E56-9F60-518BAF2A5E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33.32</c:v>
                </c:pt>
                <c:pt idx="1">
                  <c:v>35.35</c:v>
                </c:pt>
                <c:pt idx="2">
                  <c:v>37.42</c:v>
                </c:pt>
                <c:pt idx="3">
                  <c:v>39.979999999999997</c:v>
                </c:pt>
                <c:pt idx="4">
                  <c:v>42.07</c:v>
                </c:pt>
              </c:numCache>
            </c:numRef>
          </c:val>
          <c:extLst>
            <c:ext xmlns:c16="http://schemas.microsoft.com/office/drawing/2014/chart" uri="{C3380CC4-5D6E-409C-BE32-E72D297353CC}">
              <c16:uniqueId val="{00000000-E814-40F1-9F4B-78F75943B8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E814-40F1-9F4B-78F75943B8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95-40B8-998A-13F3513552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F895-40B8-998A-13F3513552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2A-4AD2-A0AD-FA4980C911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472A-4AD2-A0AD-FA4980C911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45.41</c:v>
                </c:pt>
                <c:pt idx="1">
                  <c:v>22.97</c:v>
                </c:pt>
                <c:pt idx="2">
                  <c:v>18.28</c:v>
                </c:pt>
                <c:pt idx="3">
                  <c:v>19.760000000000002</c:v>
                </c:pt>
                <c:pt idx="4">
                  <c:v>14.45</c:v>
                </c:pt>
              </c:numCache>
            </c:numRef>
          </c:val>
          <c:extLst>
            <c:ext xmlns:c16="http://schemas.microsoft.com/office/drawing/2014/chart" uri="{C3380CC4-5D6E-409C-BE32-E72D297353CC}">
              <c16:uniqueId val="{00000000-CE52-42C6-9B3E-FCB1326D89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CE52-42C6-9B3E-FCB1326D89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860.07</c:v>
                </c:pt>
                <c:pt idx="1">
                  <c:v>729.21</c:v>
                </c:pt>
                <c:pt idx="2">
                  <c:v>611.5</c:v>
                </c:pt>
                <c:pt idx="3">
                  <c:v>526.94000000000005</c:v>
                </c:pt>
                <c:pt idx="4">
                  <c:v>542.58000000000004</c:v>
                </c:pt>
              </c:numCache>
            </c:numRef>
          </c:val>
          <c:extLst>
            <c:ext xmlns:c16="http://schemas.microsoft.com/office/drawing/2014/chart" uri="{C3380CC4-5D6E-409C-BE32-E72D297353CC}">
              <c16:uniqueId val="{00000000-2A69-4423-A8A1-F3B01CD870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2A69-4423-A8A1-F3B01CD870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170.35</c:v>
                </c:pt>
                <c:pt idx="1">
                  <c:v>163.91</c:v>
                </c:pt>
                <c:pt idx="2">
                  <c:v>160.5</c:v>
                </c:pt>
                <c:pt idx="3">
                  <c:v>140.28</c:v>
                </c:pt>
                <c:pt idx="4">
                  <c:v>106.54</c:v>
                </c:pt>
              </c:numCache>
            </c:numRef>
          </c:val>
          <c:extLst>
            <c:ext xmlns:c16="http://schemas.microsoft.com/office/drawing/2014/chart" uri="{C3380CC4-5D6E-409C-BE32-E72D297353CC}">
              <c16:uniqueId val="{00000000-A7A5-4BB3-98C3-557D0C7DD7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A7A5-4BB3-98C3-557D0C7DD7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108.69</c:v>
                </c:pt>
                <c:pt idx="1">
                  <c:v>113.01</c:v>
                </c:pt>
                <c:pt idx="2">
                  <c:v>116.42</c:v>
                </c:pt>
                <c:pt idx="3">
                  <c:v>127.68</c:v>
                </c:pt>
                <c:pt idx="4">
                  <c:v>140.03</c:v>
                </c:pt>
              </c:numCache>
            </c:numRef>
          </c:val>
          <c:extLst>
            <c:ext xmlns:c16="http://schemas.microsoft.com/office/drawing/2014/chart" uri="{C3380CC4-5D6E-409C-BE32-E72D297353CC}">
              <c16:uniqueId val="{00000000-8779-4152-B89E-4E9730B486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8779-4152-B89E-4E9730B486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松本市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235475</v>
      </c>
      <c r="AM8" s="44"/>
      <c r="AN8" s="44"/>
      <c r="AO8" s="44"/>
      <c r="AP8" s="44"/>
      <c r="AQ8" s="44"/>
      <c r="AR8" s="44"/>
      <c r="AS8" s="44"/>
      <c r="AT8" s="45">
        <f>データ!T6</f>
        <v>834.81</v>
      </c>
      <c r="AU8" s="45"/>
      <c r="AV8" s="45"/>
      <c r="AW8" s="45"/>
      <c r="AX8" s="45"/>
      <c r="AY8" s="45"/>
      <c r="AZ8" s="45"/>
      <c r="BA8" s="45"/>
      <c r="BB8" s="45">
        <f>データ!U6</f>
        <v>282.07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77.66</v>
      </c>
      <c r="J10" s="45"/>
      <c r="K10" s="45"/>
      <c r="L10" s="45"/>
      <c r="M10" s="45"/>
      <c r="N10" s="45"/>
      <c r="O10" s="45"/>
      <c r="P10" s="45">
        <f>データ!P6</f>
        <v>15.59</v>
      </c>
      <c r="Q10" s="45"/>
      <c r="R10" s="45"/>
      <c r="S10" s="45"/>
      <c r="T10" s="45"/>
      <c r="U10" s="45"/>
      <c r="V10" s="45"/>
      <c r="W10" s="45">
        <f>データ!Q6</f>
        <v>72.989999999999995</v>
      </c>
      <c r="X10" s="45"/>
      <c r="Y10" s="45"/>
      <c r="Z10" s="45"/>
      <c r="AA10" s="45"/>
      <c r="AB10" s="45"/>
      <c r="AC10" s="45"/>
      <c r="AD10" s="44">
        <f>データ!R6</f>
        <v>3140</v>
      </c>
      <c r="AE10" s="44"/>
      <c r="AF10" s="44"/>
      <c r="AG10" s="44"/>
      <c r="AH10" s="44"/>
      <c r="AI10" s="44"/>
      <c r="AJ10" s="44"/>
      <c r="AK10" s="2"/>
      <c r="AL10" s="44">
        <f>データ!V6</f>
        <v>36555</v>
      </c>
      <c r="AM10" s="44"/>
      <c r="AN10" s="44"/>
      <c r="AO10" s="44"/>
      <c r="AP10" s="44"/>
      <c r="AQ10" s="44"/>
      <c r="AR10" s="44"/>
      <c r="AS10" s="44"/>
      <c r="AT10" s="45">
        <f>データ!W6</f>
        <v>12.03</v>
      </c>
      <c r="AU10" s="45"/>
      <c r="AV10" s="45"/>
      <c r="AW10" s="45"/>
      <c r="AX10" s="45"/>
      <c r="AY10" s="45"/>
      <c r="AZ10" s="45"/>
      <c r="BA10" s="45"/>
      <c r="BB10" s="45">
        <f>データ!X6</f>
        <v>3038.65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zfsUUVgaz2hf2VjtyDChu5moooLtCM1SjxaLDtkZu9p1mKnimssvf3X+/LuLzQxsIpCdByRGkoYIUSRnNGHCwA==" saltValue="os9Osd149zENT01m7nJg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202029</v>
      </c>
      <c r="D6" s="19">
        <f t="shared" si="3"/>
        <v>46</v>
      </c>
      <c r="E6" s="19">
        <f t="shared" si="3"/>
        <v>17</v>
      </c>
      <c r="F6" s="19">
        <f t="shared" si="3"/>
        <v>4</v>
      </c>
      <c r="G6" s="19">
        <f t="shared" si="3"/>
        <v>0</v>
      </c>
      <c r="H6" s="19" t="str">
        <f t="shared" si="3"/>
        <v>長野県　松本市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77.66</v>
      </c>
      <c r="P6" s="20">
        <f t="shared" si="3"/>
        <v>15.59</v>
      </c>
      <c r="Q6" s="20">
        <f t="shared" si="3"/>
        <v>72.989999999999995</v>
      </c>
      <c r="R6" s="20">
        <f t="shared" si="3"/>
        <v>3140</v>
      </c>
      <c r="S6" s="20">
        <f t="shared" si="3"/>
        <v>235475</v>
      </c>
      <c r="T6" s="20">
        <f t="shared" si="3"/>
        <v>834.81</v>
      </c>
      <c r="U6" s="20">
        <f t="shared" si="3"/>
        <v>282.07</v>
      </c>
      <c r="V6" s="20">
        <f t="shared" si="3"/>
        <v>36555</v>
      </c>
      <c r="W6" s="20">
        <f t="shared" si="3"/>
        <v>12.03</v>
      </c>
      <c r="X6" s="20">
        <f t="shared" si="3"/>
        <v>3038.65</v>
      </c>
      <c r="Y6" s="21">
        <f>IF(Y7="",NA(),Y7)</f>
        <v>95.54</v>
      </c>
      <c r="Z6" s="21">
        <f t="shared" ref="Z6:AH6" si="4">IF(Z7="",NA(),Z7)</f>
        <v>99.57</v>
      </c>
      <c r="AA6" s="21">
        <f t="shared" si="4"/>
        <v>102.74</v>
      </c>
      <c r="AB6" s="21">
        <f t="shared" si="4"/>
        <v>100.39</v>
      </c>
      <c r="AC6" s="21">
        <f t="shared" si="4"/>
        <v>100.21</v>
      </c>
      <c r="AD6" s="21">
        <f t="shared" si="4"/>
        <v>103.34</v>
      </c>
      <c r="AE6" s="21">
        <f t="shared" si="4"/>
        <v>102.7</v>
      </c>
      <c r="AF6" s="21">
        <f t="shared" si="4"/>
        <v>104.11</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29.74</v>
      </c>
      <c r="AP6" s="21">
        <f t="shared" si="5"/>
        <v>48.2</v>
      </c>
      <c r="AQ6" s="21">
        <f t="shared" si="5"/>
        <v>46.91</v>
      </c>
      <c r="AR6" s="21">
        <f t="shared" si="5"/>
        <v>52.27</v>
      </c>
      <c r="AS6" s="21">
        <f t="shared" si="5"/>
        <v>58.68</v>
      </c>
      <c r="AT6" s="20" t="str">
        <f>IF(AT7="","",IF(AT7="-","【-】","【"&amp;SUBSTITUTE(TEXT(AT7,"#,##0.00"),"-","△")&amp;"】"))</f>
        <v>【65.73】</v>
      </c>
      <c r="AU6" s="21">
        <f>IF(AU7="",NA(),AU7)</f>
        <v>45.41</v>
      </c>
      <c r="AV6" s="21">
        <f t="shared" ref="AV6:BD6" si="6">IF(AV7="",NA(),AV7)</f>
        <v>22.97</v>
      </c>
      <c r="AW6" s="21">
        <f t="shared" si="6"/>
        <v>18.28</v>
      </c>
      <c r="AX6" s="21">
        <f t="shared" si="6"/>
        <v>19.760000000000002</v>
      </c>
      <c r="AY6" s="21">
        <f t="shared" si="6"/>
        <v>14.45</v>
      </c>
      <c r="AZ6" s="21">
        <f t="shared" si="6"/>
        <v>53.44</v>
      </c>
      <c r="BA6" s="21">
        <f t="shared" si="6"/>
        <v>46.85</v>
      </c>
      <c r="BB6" s="21">
        <f t="shared" si="6"/>
        <v>44.35</v>
      </c>
      <c r="BC6" s="21">
        <f t="shared" si="6"/>
        <v>41.51</v>
      </c>
      <c r="BD6" s="21">
        <f t="shared" si="6"/>
        <v>45.01</v>
      </c>
      <c r="BE6" s="20" t="str">
        <f>IF(BE7="","",IF(BE7="-","【-】","【"&amp;SUBSTITUTE(TEXT(BE7,"#,##0.00"),"-","△")&amp;"】"))</f>
        <v>【48.91】</v>
      </c>
      <c r="BF6" s="21">
        <f>IF(BF7="",NA(),BF7)</f>
        <v>860.07</v>
      </c>
      <c r="BG6" s="21">
        <f t="shared" ref="BG6:BO6" si="7">IF(BG7="",NA(),BG7)</f>
        <v>729.21</v>
      </c>
      <c r="BH6" s="21">
        <f t="shared" si="7"/>
        <v>611.5</v>
      </c>
      <c r="BI6" s="21">
        <f t="shared" si="7"/>
        <v>526.94000000000005</v>
      </c>
      <c r="BJ6" s="21">
        <f t="shared" si="7"/>
        <v>542.58000000000004</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170.35</v>
      </c>
      <c r="BR6" s="21">
        <f t="shared" ref="BR6:BZ6" si="8">IF(BR7="",NA(),BR7)</f>
        <v>163.91</v>
      </c>
      <c r="BS6" s="21">
        <f t="shared" si="8"/>
        <v>160.5</v>
      </c>
      <c r="BT6" s="21">
        <f t="shared" si="8"/>
        <v>140.28</v>
      </c>
      <c r="BU6" s="21">
        <f t="shared" si="8"/>
        <v>106.54</v>
      </c>
      <c r="BV6" s="21">
        <f t="shared" si="8"/>
        <v>84.3</v>
      </c>
      <c r="BW6" s="21">
        <f t="shared" si="8"/>
        <v>82.88</v>
      </c>
      <c r="BX6" s="21">
        <f t="shared" si="8"/>
        <v>82.53</v>
      </c>
      <c r="BY6" s="21">
        <f t="shared" si="8"/>
        <v>81.81</v>
      </c>
      <c r="BZ6" s="21">
        <f t="shared" si="8"/>
        <v>82.27</v>
      </c>
      <c r="CA6" s="20" t="str">
        <f>IF(CA7="","",IF(CA7="-","【-】","【"&amp;SUBSTITUTE(TEXT(CA7,"#,##0.00"),"-","△")&amp;"】"))</f>
        <v>【75.33】</v>
      </c>
      <c r="CB6" s="21">
        <f>IF(CB7="",NA(),CB7)</f>
        <v>108.69</v>
      </c>
      <c r="CC6" s="21">
        <f t="shared" ref="CC6:CK6" si="9">IF(CC7="",NA(),CC7)</f>
        <v>113.01</v>
      </c>
      <c r="CD6" s="21">
        <f t="shared" si="9"/>
        <v>116.42</v>
      </c>
      <c r="CE6" s="21">
        <f t="shared" si="9"/>
        <v>127.68</v>
      </c>
      <c r="CF6" s="21">
        <f t="shared" si="9"/>
        <v>140.03</v>
      </c>
      <c r="CG6" s="21">
        <f t="shared" si="9"/>
        <v>185.47</v>
      </c>
      <c r="CH6" s="21">
        <f t="shared" si="9"/>
        <v>187.76</v>
      </c>
      <c r="CI6" s="21">
        <f t="shared" si="9"/>
        <v>190.48</v>
      </c>
      <c r="CJ6" s="21">
        <f t="shared" si="9"/>
        <v>193.59</v>
      </c>
      <c r="CK6" s="21">
        <f t="shared" si="9"/>
        <v>194.42</v>
      </c>
      <c r="CL6" s="20" t="str">
        <f>IF(CL7="","",IF(CL7="-","【-】","【"&amp;SUBSTITUTE(TEXT(CL7,"#,##0.00"),"-","△")&amp;"】"))</f>
        <v>【215.73】</v>
      </c>
      <c r="CM6" s="21">
        <f>IF(CM7="",NA(),CM7)</f>
        <v>76.010000000000005</v>
      </c>
      <c r="CN6" s="21">
        <f t="shared" ref="CN6:CV6" si="10">IF(CN7="",NA(),CN7)</f>
        <v>70.540000000000006</v>
      </c>
      <c r="CO6" s="21">
        <f t="shared" si="10"/>
        <v>106.55</v>
      </c>
      <c r="CP6" s="21">
        <f t="shared" si="10"/>
        <v>73.650000000000006</v>
      </c>
      <c r="CQ6" s="21">
        <f t="shared" si="10"/>
        <v>73.989999999999995</v>
      </c>
      <c r="CR6" s="21">
        <f t="shared" si="10"/>
        <v>45.68</v>
      </c>
      <c r="CS6" s="21">
        <f t="shared" si="10"/>
        <v>45.87</v>
      </c>
      <c r="CT6" s="21">
        <f t="shared" si="10"/>
        <v>44.24</v>
      </c>
      <c r="CU6" s="21">
        <f t="shared" si="10"/>
        <v>45.3</v>
      </c>
      <c r="CV6" s="21">
        <f t="shared" si="10"/>
        <v>45.6</v>
      </c>
      <c r="CW6" s="20" t="str">
        <f>IF(CW7="","",IF(CW7="-","【-】","【"&amp;SUBSTITUTE(TEXT(CW7,"#,##0.00"),"-","△")&amp;"】"))</f>
        <v>【43.28】</v>
      </c>
      <c r="CX6" s="21">
        <f>IF(CX7="",NA(),CX7)</f>
        <v>95.6</v>
      </c>
      <c r="CY6" s="21">
        <f t="shared" ref="CY6:DG6" si="11">IF(CY7="",NA(),CY7)</f>
        <v>95.66</v>
      </c>
      <c r="CZ6" s="21">
        <f t="shared" si="11"/>
        <v>95.81</v>
      </c>
      <c r="DA6" s="21">
        <f t="shared" si="11"/>
        <v>96.08</v>
      </c>
      <c r="DB6" s="21">
        <f t="shared" si="11"/>
        <v>96.09</v>
      </c>
      <c r="DC6" s="21">
        <f t="shared" si="11"/>
        <v>87.96</v>
      </c>
      <c r="DD6" s="21">
        <f t="shared" si="11"/>
        <v>87.65</v>
      </c>
      <c r="DE6" s="21">
        <f t="shared" si="11"/>
        <v>88.15</v>
      </c>
      <c r="DF6" s="21">
        <f t="shared" si="11"/>
        <v>88.37</v>
      </c>
      <c r="DG6" s="21">
        <f t="shared" si="11"/>
        <v>88.66</v>
      </c>
      <c r="DH6" s="20" t="str">
        <f>IF(DH7="","",IF(DH7="-","【-】","【"&amp;SUBSTITUTE(TEXT(DH7,"#,##0.00"),"-","△")&amp;"】"))</f>
        <v>【86.21】</v>
      </c>
      <c r="DI6" s="21">
        <f>IF(DI7="",NA(),DI7)</f>
        <v>33.32</v>
      </c>
      <c r="DJ6" s="21">
        <f t="shared" ref="DJ6:DR6" si="12">IF(DJ7="",NA(),DJ7)</f>
        <v>35.35</v>
      </c>
      <c r="DK6" s="21">
        <f t="shared" si="12"/>
        <v>37.42</v>
      </c>
      <c r="DL6" s="21">
        <f t="shared" si="12"/>
        <v>39.979999999999997</v>
      </c>
      <c r="DM6" s="21">
        <f t="shared" si="12"/>
        <v>42.07</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202029</v>
      </c>
      <c r="D7" s="23">
        <v>46</v>
      </c>
      <c r="E7" s="23">
        <v>17</v>
      </c>
      <c r="F7" s="23">
        <v>4</v>
      </c>
      <c r="G7" s="23">
        <v>0</v>
      </c>
      <c r="H7" s="23" t="s">
        <v>96</v>
      </c>
      <c r="I7" s="23" t="s">
        <v>97</v>
      </c>
      <c r="J7" s="23" t="s">
        <v>98</v>
      </c>
      <c r="K7" s="23" t="s">
        <v>99</v>
      </c>
      <c r="L7" s="23" t="s">
        <v>100</v>
      </c>
      <c r="M7" s="23" t="s">
        <v>101</v>
      </c>
      <c r="N7" s="24" t="s">
        <v>102</v>
      </c>
      <c r="O7" s="24">
        <v>77.66</v>
      </c>
      <c r="P7" s="24">
        <v>15.59</v>
      </c>
      <c r="Q7" s="24">
        <v>72.989999999999995</v>
      </c>
      <c r="R7" s="24">
        <v>3140</v>
      </c>
      <c r="S7" s="24">
        <v>235475</v>
      </c>
      <c r="T7" s="24">
        <v>834.81</v>
      </c>
      <c r="U7" s="24">
        <v>282.07</v>
      </c>
      <c r="V7" s="24">
        <v>36555</v>
      </c>
      <c r="W7" s="24">
        <v>12.03</v>
      </c>
      <c r="X7" s="24">
        <v>3038.65</v>
      </c>
      <c r="Y7" s="24">
        <v>95.54</v>
      </c>
      <c r="Z7" s="24">
        <v>99.57</v>
      </c>
      <c r="AA7" s="24">
        <v>102.74</v>
      </c>
      <c r="AB7" s="24">
        <v>100.39</v>
      </c>
      <c r="AC7" s="24">
        <v>100.21</v>
      </c>
      <c r="AD7" s="24">
        <v>103.34</v>
      </c>
      <c r="AE7" s="24">
        <v>102.7</v>
      </c>
      <c r="AF7" s="24">
        <v>104.11</v>
      </c>
      <c r="AG7" s="24">
        <v>101.98</v>
      </c>
      <c r="AH7" s="24">
        <v>102.68</v>
      </c>
      <c r="AI7" s="24">
        <v>105.09</v>
      </c>
      <c r="AJ7" s="24">
        <v>0</v>
      </c>
      <c r="AK7" s="24">
        <v>0</v>
      </c>
      <c r="AL7" s="24">
        <v>0</v>
      </c>
      <c r="AM7" s="24">
        <v>0</v>
      </c>
      <c r="AN7" s="24">
        <v>0</v>
      </c>
      <c r="AO7" s="24">
        <v>29.74</v>
      </c>
      <c r="AP7" s="24">
        <v>48.2</v>
      </c>
      <c r="AQ7" s="24">
        <v>46.91</v>
      </c>
      <c r="AR7" s="24">
        <v>52.27</v>
      </c>
      <c r="AS7" s="24">
        <v>58.68</v>
      </c>
      <c r="AT7" s="24">
        <v>65.73</v>
      </c>
      <c r="AU7" s="24">
        <v>45.41</v>
      </c>
      <c r="AV7" s="24">
        <v>22.97</v>
      </c>
      <c r="AW7" s="24">
        <v>18.28</v>
      </c>
      <c r="AX7" s="24">
        <v>19.760000000000002</v>
      </c>
      <c r="AY7" s="24">
        <v>14.45</v>
      </c>
      <c r="AZ7" s="24">
        <v>53.44</v>
      </c>
      <c r="BA7" s="24">
        <v>46.85</v>
      </c>
      <c r="BB7" s="24">
        <v>44.35</v>
      </c>
      <c r="BC7" s="24">
        <v>41.51</v>
      </c>
      <c r="BD7" s="24">
        <v>45.01</v>
      </c>
      <c r="BE7" s="24">
        <v>48.91</v>
      </c>
      <c r="BF7" s="24">
        <v>860.07</v>
      </c>
      <c r="BG7" s="24">
        <v>729.21</v>
      </c>
      <c r="BH7" s="24">
        <v>611.5</v>
      </c>
      <c r="BI7" s="24">
        <v>526.94000000000005</v>
      </c>
      <c r="BJ7" s="24">
        <v>542.58000000000004</v>
      </c>
      <c r="BK7" s="24">
        <v>1267.3900000000001</v>
      </c>
      <c r="BL7" s="24">
        <v>1268.6300000000001</v>
      </c>
      <c r="BM7" s="24">
        <v>1283.69</v>
      </c>
      <c r="BN7" s="24">
        <v>1160.22</v>
      </c>
      <c r="BO7" s="24">
        <v>1141.98</v>
      </c>
      <c r="BP7" s="24">
        <v>1156.82</v>
      </c>
      <c r="BQ7" s="24">
        <v>170.35</v>
      </c>
      <c r="BR7" s="24">
        <v>163.91</v>
      </c>
      <c r="BS7" s="24">
        <v>160.5</v>
      </c>
      <c r="BT7" s="24">
        <v>140.28</v>
      </c>
      <c r="BU7" s="24">
        <v>106.54</v>
      </c>
      <c r="BV7" s="24">
        <v>84.3</v>
      </c>
      <c r="BW7" s="24">
        <v>82.88</v>
      </c>
      <c r="BX7" s="24">
        <v>82.53</v>
      </c>
      <c r="BY7" s="24">
        <v>81.81</v>
      </c>
      <c r="BZ7" s="24">
        <v>82.27</v>
      </c>
      <c r="CA7" s="24">
        <v>75.33</v>
      </c>
      <c r="CB7" s="24">
        <v>108.69</v>
      </c>
      <c r="CC7" s="24">
        <v>113.01</v>
      </c>
      <c r="CD7" s="24">
        <v>116.42</v>
      </c>
      <c r="CE7" s="24">
        <v>127.68</v>
      </c>
      <c r="CF7" s="24">
        <v>140.03</v>
      </c>
      <c r="CG7" s="24">
        <v>185.47</v>
      </c>
      <c r="CH7" s="24">
        <v>187.76</v>
      </c>
      <c r="CI7" s="24">
        <v>190.48</v>
      </c>
      <c r="CJ7" s="24">
        <v>193.59</v>
      </c>
      <c r="CK7" s="24">
        <v>194.42</v>
      </c>
      <c r="CL7" s="24">
        <v>215.73</v>
      </c>
      <c r="CM7" s="24">
        <v>76.010000000000005</v>
      </c>
      <c r="CN7" s="24">
        <v>70.540000000000006</v>
      </c>
      <c r="CO7" s="24">
        <v>106.55</v>
      </c>
      <c r="CP7" s="24">
        <v>73.650000000000006</v>
      </c>
      <c r="CQ7" s="24">
        <v>73.989999999999995</v>
      </c>
      <c r="CR7" s="24">
        <v>45.68</v>
      </c>
      <c r="CS7" s="24">
        <v>45.87</v>
      </c>
      <c r="CT7" s="24">
        <v>44.24</v>
      </c>
      <c r="CU7" s="24">
        <v>45.3</v>
      </c>
      <c r="CV7" s="24">
        <v>45.6</v>
      </c>
      <c r="CW7" s="24">
        <v>43.28</v>
      </c>
      <c r="CX7" s="24">
        <v>95.6</v>
      </c>
      <c r="CY7" s="24">
        <v>95.66</v>
      </c>
      <c r="CZ7" s="24">
        <v>95.81</v>
      </c>
      <c r="DA7" s="24">
        <v>96.08</v>
      </c>
      <c r="DB7" s="24">
        <v>96.09</v>
      </c>
      <c r="DC7" s="24">
        <v>87.96</v>
      </c>
      <c r="DD7" s="24">
        <v>87.65</v>
      </c>
      <c r="DE7" s="24">
        <v>88.15</v>
      </c>
      <c r="DF7" s="24">
        <v>88.37</v>
      </c>
      <c r="DG7" s="24">
        <v>88.66</v>
      </c>
      <c r="DH7" s="24">
        <v>86.21</v>
      </c>
      <c r="DI7" s="24">
        <v>33.32</v>
      </c>
      <c r="DJ7" s="24">
        <v>35.35</v>
      </c>
      <c r="DK7" s="24">
        <v>37.42</v>
      </c>
      <c r="DL7" s="24">
        <v>39.979999999999997</v>
      </c>
      <c r="DM7" s="24">
        <v>42.07</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v>
      </c>
      <c r="EF7" s="24">
        <v>0</v>
      </c>
      <c r="EG7" s="24">
        <v>0</v>
      </c>
      <c r="EH7" s="24">
        <v>0</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銀太</cp:lastModifiedBy>
  <cp:lastPrinted>2025-01-27T07:34:01Z</cp:lastPrinted>
  <dcterms:created xsi:type="dcterms:W3CDTF">2024-12-19T01:23:44Z</dcterms:created>
  <dcterms:modified xsi:type="dcterms:W3CDTF">2025-02-07T08:53:46Z</dcterms:modified>
  <cp:category/>
</cp:coreProperties>
</file>