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T:\財政課\◆一般財政\●財政状況資料集\●県公表版\"/>
    </mc:Choice>
  </mc:AlternateContent>
  <xr:revisionPtr revIDLastSave="0" documentId="13_ncr:1_{C0C14F3B-D17A-458B-95CC-E081A07305A5}" xr6:coauthVersionLast="36"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AM38" i="10"/>
  <c r="U38" i="10"/>
  <c r="C38" i="10"/>
  <c r="C37"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l="1"/>
  <c r="AM36" i="10" s="1"/>
  <c r="AM37" i="10" s="1"/>
  <c r="BE34" i="10"/>
  <c r="BE35" i="10" s="1"/>
  <c r="BE36" i="10" s="1"/>
  <c r="BE37" i="10" s="1"/>
  <c r="BE38"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<sst xmlns="http://schemas.openxmlformats.org/spreadsheetml/2006/main" count="1172" uniqueCount="590">
  <si>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</si>
  <si>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</si>
  <si>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</si>
  <si>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</si>
  <si>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</si>
  <si>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</si>
  <si>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</si>
  <si>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</si>
  <si>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</si>
  <si>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</si>
  <si>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</si>
  <si>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</si>
  <si>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</si>
  <si>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</si>
  <si>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</si>
  <si>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</si>
  <si>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</si>
  <si>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</si>
  <si>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</si>
  <si>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</si>
  <si>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</si>
  <si>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</si>
  <si>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</si>
  <si>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</si>
  <si>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</si>
  <si>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</si>
  <si>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</si>
  <si>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</si>
  <si>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</si>
  <si>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</si>
  <si>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</si>
  <si>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</si>
  <si>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</si>
  <si>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</si>
  <si>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</si>
  <si>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</si>
  <si>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</si>
  <si>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</si>
  <si>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</si>
  <si>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</si>
  <si>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</si>
  <si>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</si>
  <si>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</si>
  <si>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</si>
  <si>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</si>
  <si>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</si>
  <si>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</si>
  <si>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</si>
  <si>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</si>
  <si>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</si>
  <si>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</si>
  <si>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</si>
  <si>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</si>
  <si>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</si>
  <si>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</si>
  <si>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</si>
  <si>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</si>
  <si>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</si>
  <si>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</si>
  <si>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</si>
  <si>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</si>
  <si>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</si>
  <si>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</si>
  <si>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</si>
  <si>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</si>
  <si>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</si>
  <si>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</si>
  <si>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</si>
  <si>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</si>
  <si>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</si>
  <si>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</si>
  <si>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</si>
  <si>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</si>
  <si>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</si>
  <si>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</si>
  <si>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</si>
  <si>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</si>
  <si>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</si>
  <si>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</si>
  <si>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</si>
  <si>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</si>
  <si>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</si>
  <si>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</si>
  <si>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</si>
  <si>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</si>
  <si>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</si>
  <si>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</si>
  <si>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</si>
  <si>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</si>
  <si>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</si>
  <si>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</si>
  <si>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</si>
  <si>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</si>
  <si>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</si>
  <si>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</si>
  <si>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</si>
  <si>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</si>
  <si>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</si>
  <si>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</si>
  <si>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</si>
  <si>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</si>
  <si>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</si>
  <si>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</si>
  <si>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</si>
  <si>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</si>
  <si>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</si>
  <si>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</si>
  <si>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</si>
  <si>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</si>
  <si>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</si>
  <si>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</si>
  <si>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</si>
  <si>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</si>
  <si>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</si>
  <si>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</si>
  <si>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</si>
  <si>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</si>
  <si>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</si>
  <si>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</si>
  <si>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</si>
  <si>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</si>
  <si>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</si>
  <si>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</si>
  <si>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</si>
  <si>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</si>
  <si>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</si>
  <si>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</si>
  <si>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</si>
  <si>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</si>
  <si>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</si>
  <si>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</si>
  <si>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</si>
  <si>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</si>
  <si>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</si>
  <si>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</si>
  <si>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</si>
  <si>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</si>
  <si>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</si>
  <si>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</si>
  <si>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</si>
  <si>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</si>
  <si>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</si>
  <si>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</si>
  <si>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</si>
  <si>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</si>
  <si>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</si>
  <si>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</si>
  <si>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</si>
  <si>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</si>
  <si>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</si>
  <si>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</si>
  <si>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</si>
  <si>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</si>
  <si>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</si>
  <si>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</si>
  <si>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</si>
  <si>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</si>
  <si>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</si>
  <si>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</si>
  <si>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</si>
  <si>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</si>
  <si>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</si>
  <si>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</si>
  <si>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</si>
  <si>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</si>
  <si>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</si>
  <si>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</si>
  <si>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</si>
  <si>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</si>
  <si>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</si>
  <si>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</si>
  <si>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</si>
  <si>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</si>
  <si>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</si>
  <si>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</si>
  <si>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</si>
  <si>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</si>
  <si>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</si>
  <si>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</si>
  <si>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</si>
  <si>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</si>
  <si>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</si>
  <si>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</si>
  <si>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</si>
  <si>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</si>
  <si>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</si>
  <si>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</si>
  <si>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</si>
  <si>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</si>
  <si>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</si>
  <si>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</si>
  <si>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</si>
  <si>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</si>
  <si>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</si>
  <si>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</si>
  <si>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</si>
  <si>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</si>
  <si>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</si>
  <si>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</si>
  <si>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</si>
  <si>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</si>
  <si>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</si>
  <si>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</si>
  <si>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長野県松本市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</si>
  <si>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</si>
  <si>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</si>
  <si>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</si>
  <si>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</si>
  <si>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</si>
  <si>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</si>
  <si>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</si>
  <si>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</si>
  <si>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</si>
  <si>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</si>
  <si>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</si>
  <si>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</si>
  <si>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</si>
  <si>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</si>
  <si>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</si>
  <si>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</si>
  <si>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</si>
  <si>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</si>
  <si>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</si>
  <si>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</si>
  <si>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</si>
  <si>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</si>
  <si>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</si>
  <si>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</si>
  <si>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</si>
  <si>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</si>
  <si>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</si>
  <si>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</si>
  <si>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</si>
  <si>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</si>
  <si>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</si>
  <si>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</si>
  <si>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</si>
  <si>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</si>
  <si>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</si>
  <si>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</si>
  <si>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</si>
  <si>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</si>
  <si>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</si>
  <si>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</si>
  <si>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</si>
  <si>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</si>
  <si>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</si>
  <si>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</si>
  <si>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</si>
  <si>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</si>
  <si>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</si>
  <si>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</si>
  <si>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</si>
  <si>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</si>
  <si>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</si>
  <si>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</si>
  <si>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</si>
  <si>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</si>
  <si>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</si>
  <si>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</si>
  <si>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</si>
  <si>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</si>
  <si>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</si>
  <si>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</si>
  <si>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</si>
  <si>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</si>
  <si>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</si>
  <si>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</si>
  <si>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</si>
  <si>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</si>
  <si>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</si>
  <si>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</si>
  <si>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</si>
  <si>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</si>
  <si>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</si>
  <si>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</si>
  <si>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</si>
  <si>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</si>
  <si>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</si>
  <si>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</si>
  <si>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</si>
  <si>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</si>
  <si>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</si>
  <si>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</si>
  <si>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</si>
  <si>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</si>
  <si>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</si>
  <si>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</si>
  <si>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</si>
  <si>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</si>
  <si>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</si>
  <si>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</si>
  <si>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</si>
  <si>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</si>
  <si>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</si>
  <si>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</si>
  <si>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</si>
  <si>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</si>
  <si>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</si>
  <si>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</si>
  <si>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</si>
  <si>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</si>
  <si>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</si>
  <si>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</si>
  <si>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</si>
  <si>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</si>
  <si>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</si>
  <si>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</si>
  <si>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</si>
  <si>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</si>
  <si>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</si>
  <si>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</si>
  <si>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</si>
  <si>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</si>
  <si>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</si>
  <si>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</si>
  <si>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</si>
  <si>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</si>
  <si>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</si>
  <si>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</si>
  <si>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</si>
  <si>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</si>
  <si>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</si>
  <si>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</si>
  <si>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</si>
  <si>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</si>
  <si>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</si>
  <si>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</si>
  <si>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</si>
  <si>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</si>
  <si>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</si>
  <si>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</si>
  <si>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</si>
  <si>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</si>
  <si>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</si>
  <si>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</si>
  <si>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</si>
  <si>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</si>
  <si>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</si>
  <si>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</si>
  <si>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</si>
  <si>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</si>
  <si>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</si>
  <si>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</si>
  <si>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</si>
  <si>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</si>
  <si>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</si>
  <si>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</si>
  <si>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</si>
  <si>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</si>
  <si>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</si>
  <si>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</si>
  <si>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</si>
  <si>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</si>
  <si>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長野県松本市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</si>
  <si>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</si>
  <si>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</si>
  <si>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</si>
  <si>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</si>
  <si>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</si>
  <si>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</si>
  <si>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</si>
  <si>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</si>
  <si>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</si>
  <si>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</si>
  <si>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</si>
  <si>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</si>
  <si>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</si>
  <si>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</si>
  <si>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</si>
  <si>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</si>
  <si>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</si>
  <si>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</si>
  <si>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</si>
  <si>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</si>
  <si>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</si>
  <si>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</si>
  <si>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</si>
  <si>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</si>
  <si>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</si>
  <si>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</si>
  <si>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</si>
  <si>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</si>
  <si>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</si>
  <si>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</si>
  <si>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</si>
  <si>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</si>
  <si>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</si>
  <si>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</si>
  <si>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</si>
  <si>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</si>
  <si>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</si>
  <si>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</si>
  <si>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市街地駐車場事業特別会計</t>
    <phoneticPr fontId="5"/>
  </si>
  <si>
    <t>水道事業会計</t>
    <phoneticPr fontId="5"/>
  </si>
  <si>
    <t>法適用企業</t>
    <phoneticPr fontId="5"/>
  </si>
  <si>
    <t>下水道事業会計</t>
    <phoneticPr fontId="5"/>
  </si>
  <si>
    <t>病院事業会計</t>
    <phoneticPr fontId="5"/>
  </si>
  <si>
    <t>上高地観光施設事業会計</t>
    <phoneticPr fontId="5"/>
  </si>
  <si>
    <t>公設地方卸売市場特別会計</t>
    <phoneticPr fontId="5"/>
  </si>
  <si>
    <t>法非適用企業</t>
    <phoneticPr fontId="5"/>
  </si>
  <si>
    <t>地域排水施設事業特別会計</t>
    <phoneticPr fontId="5"/>
  </si>
  <si>
    <t>農業集落排水事業特別会計</t>
    <phoneticPr fontId="5"/>
  </si>
  <si>
    <t>松本城特別会計</t>
    <phoneticPr fontId="5"/>
  </si>
  <si>
    <t>奈川観光施設事業特別会計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</si>
  <si>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</si>
  <si>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</si>
  <si>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</si>
  <si>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</si>
  <si>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</si>
  <si>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</si>
  <si>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</si>
  <si>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</si>
  <si>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</si>
  <si>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</si>
  <si>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</si>
  <si>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</si>
  <si>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</si>
  <si>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</si>
  <si>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</si>
  <si>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</si>
  <si>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</si>
  <si>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</si>
  <si>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</si>
  <si>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</si>
  <si>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</si>
  <si>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</si>
  <si>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</si>
  <si>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</si>
  <si>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</si>
  <si>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</si>
  <si>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</si>
  <si>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</si>
  <si>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</si>
  <si>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</si>
  <si>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</si>
  <si>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</si>
  <si>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</si>
  <si>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</si>
  <si>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</si>
  <si>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</si>
  <si>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</si>
  <si>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</si>
  <si>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</si>
  <si>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</si>
  <si>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</si>
  <si>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</si>
  <si>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</si>
  <si>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</si>
  <si>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</si>
  <si>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</si>
  <si>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</si>
  <si>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</si>
  <si>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</si>
  <si>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</si>
  <si>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</si>
  <si>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</si>
  <si>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</si>
  <si>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</si>
  <si>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</si>
  <si>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</si>
  <si>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</si>
  <si>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</si>
  <si>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</si>
  <si>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</si>
  <si>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</si>
  <si>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</si>
  <si>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</si>
  <si>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</si>
  <si>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</si>
  <si>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</si>
  <si>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</si>
  <si>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</si>
  <si>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</si>
  <si>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</si>
  <si>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</si>
  <si>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</si>
  <si>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</si>
  <si>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</si>
  <si>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</si>
  <si>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</si>
  <si>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</si>
  <si>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</si>
  <si>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</si>
  <si>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</si>
  <si>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</si>
  <si>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</si>
  <si>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</si>
  <si>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</si>
  <si>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</si>
  <si>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</si>
  <si>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</si>
  <si>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</si>
  <si>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</si>
  <si>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</si>
  <si>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</si>
  <si>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</si>
  <si>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</si>
  <si>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</si>
  <si>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</si>
  <si>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</si>
  <si>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</si>
  <si>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</si>
  <si>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</si>
  <si>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</si>
  <si>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</si>
  <si>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</si>
  <si>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</si>
  <si>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</si>
  <si>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</si>
  <si>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</si>
  <si>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</si>
  <si>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</si>
  <si>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</si>
  <si>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</si>
  <si>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</si>
  <si>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</si>
  <si>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</si>
  <si>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</si>
  <si>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</si>
  <si>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</si>
  <si>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</si>
  <si>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</si>
  <si>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</si>
  <si>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</si>
  <si>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</si>
  <si>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</si>
  <si>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</si>
  <si>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</si>
  <si>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</si>
  <si>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</si>
  <si>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</si>
  <si>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</si>
  <si>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</si>
  <si>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</si>
  <si>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</si>
  <si>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</si>
  <si>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</si>
  <si>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</si>
  <si>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</si>
  <si>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1.76</t>
  </si>
  <si>
    <t>▲ 0.18</t>
  </si>
  <si>
    <t>市街地駐車場事業特別会計</t>
  </si>
  <si>
    <t>▲ 0.02</t>
  </si>
  <si>
    <t>▲ 0.05</t>
  </si>
  <si>
    <t>▲ 0.04</t>
  </si>
  <si>
    <t>下水道事業会計</t>
  </si>
  <si>
    <t>水道事業会計</t>
  </si>
  <si>
    <t>一般会計</t>
  </si>
  <si>
    <t>病院事業会計</t>
  </si>
  <si>
    <t>国民健康保険特別会計</t>
  </si>
  <si>
    <t>介護保険特別会計</t>
  </si>
  <si>
    <t>松本城特別会計</t>
  </si>
  <si>
    <t>その他会計（赤字）</t>
  </si>
  <si>
    <t>その他会計（黒字）</t>
  </si>
  <si>
    <t>R01</t>
    <phoneticPr fontId="5"/>
  </si>
  <si>
    <t>R02</t>
    <phoneticPr fontId="5"/>
  </si>
  <si>
    <t>R03</t>
    <phoneticPr fontId="5"/>
  </si>
  <si>
    <t>R04</t>
    <phoneticPr fontId="5"/>
  </si>
  <si>
    <t>R05</t>
    <phoneticPr fontId="5"/>
  </si>
  <si>
    <t>松本広域連合(一般会計）</t>
    <rPh sb="0" eb="2">
      <t>マツモト</t>
    </rPh>
    <rPh sb="2" eb="4">
      <t>コウイキ</t>
    </rPh>
    <rPh sb="4" eb="6">
      <t>レンゴウ</t>
    </rPh>
    <rPh sb="7" eb="9">
      <t>イッパン</t>
    </rPh>
    <rPh sb="9" eb="11">
      <t>カイケイ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</si>
  <si>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</si>
  <si>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松本市・山形村・朝日村中学校組合</t>
    <rPh sb="0" eb="3">
      <t>マツモトシ</t>
    </rPh>
    <rPh sb="4" eb="7">
      <t>ヤマガタムラ</t>
    </rPh>
    <rPh sb="8" eb="11">
      <t>アサヒムラ</t>
    </rPh>
    <rPh sb="11" eb="13">
      <t>チュウガク</t>
    </rPh>
    <rPh sb="13" eb="14">
      <t>コウ</t>
    </rPh>
    <rPh sb="14" eb="16">
      <t>クミアイ</t>
    </rPh>
    <phoneticPr fontId="2"/>
  </si>
  <si>
    <t>松塩地区広域施設組合（一般会計）</t>
    <rPh sb="0" eb="1">
      <t>マツ</t>
    </rPh>
    <rPh sb="1" eb="2">
      <t>シオ</t>
    </rPh>
    <rPh sb="2" eb="4">
      <t>チク</t>
    </rPh>
    <rPh sb="4" eb="6">
      <t>コウイキ</t>
    </rPh>
    <rPh sb="6" eb="8">
      <t>シセツ</t>
    </rPh>
    <rPh sb="8" eb="10">
      <t>クミアイ</t>
    </rPh>
    <rPh sb="11" eb="13">
      <t>イッパン</t>
    </rPh>
    <rPh sb="13" eb="15">
      <t>カイケイ</t>
    </rPh>
    <phoneticPr fontId="2"/>
  </si>
  <si>
    <t>松塩地区広域施設組合（電気事業会計）</t>
    <rPh sb="0" eb="1">
      <t>マツ</t>
    </rPh>
    <rPh sb="1" eb="2">
      <t>シオ</t>
    </rPh>
    <rPh sb="2" eb="4">
      <t>チク</t>
    </rPh>
    <rPh sb="4" eb="6">
      <t>コウイキ</t>
    </rPh>
    <rPh sb="6" eb="8">
      <t>シセツ</t>
    </rPh>
    <rPh sb="8" eb="10">
      <t>クミアイ</t>
    </rPh>
    <rPh sb="11" eb="13">
      <t>デンキ</t>
    </rPh>
    <rPh sb="13" eb="15">
      <t>ジギョウ</t>
    </rPh>
    <rPh sb="15" eb="17">
      <t>カイケイ</t>
    </rPh>
    <phoneticPr fontId="2"/>
  </si>
  <si>
    <t>安曇野松筑広域環境施設組合</t>
    <rPh sb="0" eb="3">
      <t>アズミノ</t>
    </rPh>
    <rPh sb="3" eb="4">
      <t>マツ</t>
    </rPh>
    <rPh sb="4" eb="5">
      <t>チク</t>
    </rPh>
    <rPh sb="5" eb="7">
      <t>コウイキ</t>
    </rPh>
    <rPh sb="7" eb="9">
      <t>カンキョウ</t>
    </rPh>
    <rPh sb="9" eb="11">
      <t>シセツ</t>
    </rPh>
    <rPh sb="11" eb="13">
      <t>クミアイ</t>
    </rPh>
    <phoneticPr fontId="2"/>
  </si>
  <si>
    <t>松塩安筑老人福祉施設組合</t>
    <rPh sb="0" eb="1">
      <t>マツ</t>
    </rPh>
    <rPh sb="1" eb="2">
      <t>シオ</t>
    </rPh>
    <rPh sb="2" eb="3">
      <t>アン</t>
    </rPh>
    <rPh sb="3" eb="4">
      <t>チク</t>
    </rPh>
    <rPh sb="4" eb="6">
      <t>ロウジン</t>
    </rPh>
    <rPh sb="6" eb="8">
      <t>フクシ</t>
    </rPh>
    <rPh sb="8" eb="10">
      <t>シセツ</t>
    </rPh>
    <rPh sb="10" eb="12">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</si>
  <si>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</si>
  <si>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</si>
  <si>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</si>
  <si>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安曇野・松本行政事務組合</t>
    <rPh sb="0" eb="3">
      <t>アズミノ</t>
    </rPh>
    <rPh sb="4" eb="6">
      <t>マツモト</t>
    </rPh>
    <rPh sb="6" eb="8">
      <t>ギョウセイ</t>
    </rPh>
    <rPh sb="8" eb="10">
      <t>ジム</t>
    </rPh>
    <rPh sb="10" eb="12">
      <t>クミアイ</t>
    </rPh>
    <phoneticPr fontId="2"/>
  </si>
  <si>
    <t>安曇野市・松本市山林組合</t>
    <rPh sb="0" eb="3">
      <t>アズミノ</t>
    </rPh>
    <rPh sb="3" eb="4">
      <t>シ</t>
    </rPh>
    <rPh sb="5" eb="8">
      <t>マツモトシ</t>
    </rPh>
    <rPh sb="8" eb="10">
      <t>サンリン</t>
    </rPh>
    <rPh sb="10" eb="12">
      <t>クミアイ</t>
    </rPh>
    <phoneticPr fontId="2"/>
  </si>
  <si>
    <t>長野県民交通災害共済組合</t>
    <rPh sb="0" eb="3">
      <t>ナガノケン</t>
    </rPh>
    <rPh sb="3" eb="4">
      <t>ミン</t>
    </rPh>
    <rPh sb="4" eb="6">
      <t>コウツウ</t>
    </rPh>
    <rPh sb="6" eb="8">
      <t>サイガイ</t>
    </rPh>
    <rPh sb="8" eb="10">
      <t>キョウサイ</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</si>
  <si>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</si>
  <si>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</si>
  <si>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</si>
  <si>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松本市スポーツ協会</t>
    <rPh sb="0" eb="2">
      <t>マツモト</t>
    </rPh>
    <rPh sb="2" eb="3">
      <t>シ</t>
    </rPh>
    <rPh sb="7" eb="9">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</si>
  <si>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</si>
  <si>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</si>
  <si>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</si>
  <si>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</si>
  <si>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</si>
  <si>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</si>
  <si>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小、中学校施設整備基金</t>
    <phoneticPr fontId="5"/>
  </si>
  <si>
    <t>庁舎建設基金</t>
    <phoneticPr fontId="2"/>
  </si>
  <si>
    <t>地域振興基金</t>
    <phoneticPr fontId="2"/>
  </si>
  <si>
    <t>社会福祉基金</t>
    <phoneticPr fontId="2"/>
  </si>
  <si>
    <t>美しいまち松本づくり基金</t>
    <phoneticPr fontId="2"/>
  </si>
  <si>
    <t>-</t>
    <phoneticPr fontId="2"/>
  </si>
  <si>
    <t>松本広域連合(松本地域ふるさと基金事業特別会計）</t>
    <rPh sb="0" eb="2">
      <t>マツモト</t>
    </rPh>
    <rPh sb="2" eb="4">
      <t>コウイキ</t>
    </rPh>
    <rPh sb="4" eb="6">
      <t>レンゴウ</t>
    </rPh>
    <rPh sb="7" eb="9">
      <t>マツモト</t>
    </rPh>
    <rPh sb="9" eb="11">
      <t>チイキ</t>
    </rPh>
    <rPh sb="15" eb="17">
      <t>キキン</t>
    </rPh>
    <rPh sb="17" eb="19">
      <t>ジギョウ</t>
    </rPh>
    <rPh sb="19" eb="21">
      <t>トクベツ</t>
    </rPh>
    <rPh sb="21" eb="23">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</si>
</sst>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48105</c:v>
                </c:pt>
                <c:pt idx="3">
                  <c:v>47446</c:v>
                </c:pt>
                <c:pt idx="4">
                  <c:v>48387</c:v>
                </c:pt>
              </c:numCache>
            </c:numRef>
          </c:val>
          <c:smooth val="0"/>
          <c:extLst>
            <c:ext xmlns:c16="http://schemas.microsoft.com/office/drawing/2014/chart" uri="{C3380CC4-5D6E-409C-BE32-E72D297353CC}">
              <c16:uniqueId val="{00000000-E38E-46B6-B81B-42298455B5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53682</c:v>
                </c:pt>
                <c:pt idx="1">
                  <c:v>63213</c:v>
                </c:pt>
                <c:pt idx="2">
                  <c:v>59034</c:v>
                </c:pt>
                <c:pt idx="3">
                  <c:v>61719</c:v>
                </c:pt>
                <c:pt idx="4">
                  <c:v>54839</c:v>
                </c:pt>
              </c:numCache>
            </c:numRef>
          </c:val>
          <c:smooth val="0"/>
          <c:extLst>
            <c:ext xmlns:c16="http://schemas.microsoft.com/office/drawing/2014/chart" uri="{C3380CC4-5D6E-409C-BE32-E72D297353CC}">
              <c16:uniqueId val="{00000001-E38E-46B6-B81B-42298455B5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3.23</c:v>
                </c:pt>
                <c:pt idx="1">
                  <c:v>4.41</c:v>
                </c:pt>
                <c:pt idx="2">
                  <c:v>4.1399999999999997</c:v>
                </c:pt>
                <c:pt idx="3">
                  <c:v>4</c:v>
                </c:pt>
                <c:pt idx="4">
                  <c:v>4.8099999999999996</c:v>
                </c:pt>
              </c:numCache>
            </c:numRef>
          </c:val>
          <c:extLst>
            <c:ext xmlns:c16="http://schemas.microsoft.com/office/drawing/2014/chart" uri="{C3380CC4-5D6E-409C-BE32-E72D297353CC}">
              <c16:uniqueId val="{00000000-E81C-4280-B51F-D094CBD468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22.67</c:v>
                </c:pt>
                <c:pt idx="1">
                  <c:v>23.23</c:v>
                </c:pt>
                <c:pt idx="2">
                  <c:v>22.4</c:v>
                </c:pt>
                <c:pt idx="3">
                  <c:v>23.19</c:v>
                </c:pt>
                <c:pt idx="4">
                  <c:v>24.42</c:v>
                </c:pt>
              </c:numCache>
            </c:numRef>
          </c:val>
          <c:extLst>
            <c:ext xmlns:c16="http://schemas.microsoft.com/office/drawing/2014/chart" uri="{C3380CC4-5D6E-409C-BE32-E72D297353CC}">
              <c16:uniqueId val="{00000001-E81C-4280-B51F-D094CBD468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-1.76</c:v>
                </c:pt>
                <c:pt idx="1">
                  <c:v>2.4700000000000002</c:v>
                </c:pt>
                <c:pt idx="2">
                  <c:v>0.26</c:v>
                </c:pt>
                <c:pt idx="3">
                  <c:v>-0.18</c:v>
                </c:pt>
                <c:pt idx="4">
                  <c:v>2.42</c:v>
                </c:pt>
              </c:numCache>
            </c:numRef>
          </c:val>
          <c:smooth val="0"/>
          <c:extLst>
            <c:ext xmlns:c16="http://schemas.microsoft.com/office/drawing/2014/chart" uri="{C3380CC4-5D6E-409C-BE32-E72D297353CC}">
              <c16:uniqueId val="{00000002-E81C-4280-B51F-D094CBD468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0.43</c:v>
                </c:pt>
                <c:pt idx="4">
                  <c:v>#N/A</c:v>
                </c:pt>
                <c:pt idx="5">
                  <c:v>0.43</c:v>
                </c:pt>
                <c:pt idx="6">
                  <c:v>#N/A</c:v>
                </c:pt>
                <c:pt idx="7">
                  <c:v>0.49</c:v>
                </c:pt>
                <c:pt idx="8">
                  <c:v>#N/A</c:v>
                </c:pt>
                <c:pt idx="9">
                  <c:v>0.53</c:v>
                </c:pt>
              </c:numCache>
            </c:numRef>
          </c:val>
          <c:extLst>
            <c:ext xmlns:c16="http://schemas.microsoft.com/office/drawing/2014/chart" uri="{C3380CC4-5D6E-409C-BE32-E72D297353CC}">
              <c16:uniqueId val="{00000000-C9CC-42EC-B8F9-4E5E2B79D3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CC-42EC-B8F9-4E5E2B79D35B}"/>
            </c:ext>
          </c:extLst>
        </c:ser>
        <c:ser>
          <c:idx val="2"/>
          <c:order val="2"/>
          <c:tx>
            <c:strRef>
              <c:f>データシート!$A$29</c:f>
              <c:strCache>
                <c:ptCount val="1"/>
                <c:pt idx="0">
                  <c:v>松本城特別会計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c:v>
                </c:pt>
                <c:pt idx="4">
                  <c:v>#N/A</c:v>
                </c:pt>
                <c:pt idx="5">
                  <c:v>0</c:v>
                </c:pt>
                <c:pt idx="6">
                  <c:v>#N/A</c:v>
                </c:pt>
                <c:pt idx="7">
                  <c:v>0.17</c:v>
                </c:pt>
                <c:pt idx="8">
                  <c:v>#N/A</c:v>
                </c:pt>
                <c:pt idx="9">
                  <c:v>0.44</c:v>
                </c:pt>
              </c:numCache>
            </c:numRef>
          </c:val>
          <c:extLst>
            <c:ext xmlns:c16="http://schemas.microsoft.com/office/drawing/2014/chart" uri="{C3380CC4-5D6E-409C-BE32-E72D297353CC}">
              <c16:uniqueId val="{00000002-C9CC-42EC-B8F9-4E5E2B79D35B}"/>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0.45</c:v>
                </c:pt>
                <c:pt idx="2">
                  <c:v>#N/A</c:v>
                </c:pt>
                <c:pt idx="3">
                  <c:v>0.36</c:v>
                </c:pt>
                <c:pt idx="4">
                  <c:v>#N/A</c:v>
                </c:pt>
                <c:pt idx="5">
                  <c:v>0.94</c:v>
                </c:pt>
                <c:pt idx="6">
                  <c:v>#N/A</c:v>
                </c:pt>
                <c:pt idx="7">
                  <c:v>0.94</c:v>
                </c:pt>
                <c:pt idx="8">
                  <c:v>#N/A</c:v>
                </c:pt>
                <c:pt idx="9">
                  <c:v>0.7</c:v>
                </c:pt>
              </c:numCache>
            </c:numRef>
          </c:val>
          <c:extLst>
            <c:ext xmlns:c16="http://schemas.microsoft.com/office/drawing/2014/chart" uri="{C3380CC4-5D6E-409C-BE32-E72D297353CC}">
              <c16:uniqueId val="{00000003-C9CC-42EC-B8F9-4E5E2B79D3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0.47</c:v>
                </c:pt>
                <c:pt idx="2">
                  <c:v>#N/A</c:v>
                </c:pt>
                <c:pt idx="3">
                  <c:v>1.28</c:v>
                </c:pt>
                <c:pt idx="4">
                  <c:v>#N/A</c:v>
                </c:pt>
                <c:pt idx="5">
                  <c:v>1.4</c:v>
                </c:pt>
                <c:pt idx="6">
                  <c:v>#N/A</c:v>
                </c:pt>
                <c:pt idx="7">
                  <c:v>1.08</c:v>
                </c:pt>
                <c:pt idx="8">
                  <c:v>#N/A</c:v>
                </c:pt>
                <c:pt idx="9">
                  <c:v>0.85</c:v>
                </c:pt>
              </c:numCache>
            </c:numRef>
          </c:val>
          <c:extLst>
            <c:ext xmlns:c16="http://schemas.microsoft.com/office/drawing/2014/chart" uri="{C3380CC4-5D6E-409C-BE32-E72D297353CC}">
              <c16:uniqueId val="{00000004-C9CC-42EC-B8F9-4E5E2B79D35B}"/>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2.16</c:v>
                </c:pt>
                <c:pt idx="2">
                  <c:v>#N/A</c:v>
                </c:pt>
                <c:pt idx="3">
                  <c:v>2.83</c:v>
                </c:pt>
                <c:pt idx="4">
                  <c:v>#N/A</c:v>
                </c:pt>
                <c:pt idx="5">
                  <c:v>3.51</c:v>
                </c:pt>
                <c:pt idx="6">
                  <c:v>#N/A</c:v>
                </c:pt>
                <c:pt idx="7">
                  <c:v>4.17</c:v>
                </c:pt>
                <c:pt idx="8">
                  <c:v>#N/A</c:v>
                </c:pt>
                <c:pt idx="9">
                  <c:v>3.24</c:v>
                </c:pt>
              </c:numCache>
            </c:numRef>
          </c:val>
          <c:extLst>
            <c:ext xmlns:c16="http://schemas.microsoft.com/office/drawing/2014/chart" uri="{C3380CC4-5D6E-409C-BE32-E72D297353CC}">
              <c16:uniqueId val="{00000005-C9CC-42EC-B8F9-4E5E2B79D35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3.12</c:v>
                </c:pt>
                <c:pt idx="2">
                  <c:v>#N/A</c:v>
                </c:pt>
                <c:pt idx="3">
                  <c:v>4.25</c:v>
                </c:pt>
                <c:pt idx="4">
                  <c:v>#N/A</c:v>
                </c:pt>
                <c:pt idx="5">
                  <c:v>3.99</c:v>
                </c:pt>
                <c:pt idx="6">
                  <c:v>#N/A</c:v>
                </c:pt>
                <c:pt idx="7">
                  <c:v>3.76</c:v>
                </c:pt>
                <c:pt idx="8">
                  <c:v>#N/A</c:v>
                </c:pt>
                <c:pt idx="9">
                  <c:v>4.63</c:v>
                </c:pt>
              </c:numCache>
            </c:numRef>
          </c:val>
          <c:extLst>
            <c:ext xmlns:c16="http://schemas.microsoft.com/office/drawing/2014/chart" uri="{C3380CC4-5D6E-409C-BE32-E72D297353CC}">
              <c16:uniqueId val="{00000006-C9CC-42EC-B8F9-4E5E2B79D35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7.08</c:v>
                </c:pt>
                <c:pt idx="2">
                  <c:v>#N/A</c:v>
                </c:pt>
                <c:pt idx="3">
                  <c:v>6.83</c:v>
                </c:pt>
                <c:pt idx="4">
                  <c:v>#N/A</c:v>
                </c:pt>
                <c:pt idx="5">
                  <c:v>6.05</c:v>
                </c:pt>
                <c:pt idx="6">
                  <c:v>#N/A</c:v>
                </c:pt>
                <c:pt idx="7">
                  <c:v>6.56</c:v>
                </c:pt>
                <c:pt idx="8">
                  <c:v>#N/A</c:v>
                </c:pt>
                <c:pt idx="9">
                  <c:v>6.43</c:v>
                </c:pt>
              </c:numCache>
            </c:numRef>
          </c:val>
          <c:extLst>
            <c:ext xmlns:c16="http://schemas.microsoft.com/office/drawing/2014/chart" uri="{C3380CC4-5D6E-409C-BE32-E72D297353CC}">
              <c16:uniqueId val="{00000007-C9CC-42EC-B8F9-4E5E2B79D35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9.1999999999999993</c:v>
                </c:pt>
                <c:pt idx="2">
                  <c:v>#N/A</c:v>
                </c:pt>
                <c:pt idx="3">
                  <c:v>9.42</c:v>
                </c:pt>
                <c:pt idx="4">
                  <c:v>#N/A</c:v>
                </c:pt>
                <c:pt idx="5">
                  <c:v>9.6</c:v>
                </c:pt>
                <c:pt idx="6">
                  <c:v>#N/A</c:v>
                </c:pt>
                <c:pt idx="7">
                  <c:v>10.95</c:v>
                </c:pt>
                <c:pt idx="8">
                  <c:v>#N/A</c:v>
                </c:pt>
                <c:pt idx="9">
                  <c:v>11.42</c:v>
                </c:pt>
              </c:numCache>
            </c:numRef>
          </c:val>
          <c:extLst>
            <c:ext xmlns:c16="http://schemas.microsoft.com/office/drawing/2014/chart" uri="{C3380CC4-5D6E-409C-BE32-E72D297353CC}">
              <c16:uniqueId val="{00000008-C9CC-42EC-B8F9-4E5E2B79D35B}"/>
            </c:ext>
          </c:extLst>
        </c:ser>
        <c:ser>
          <c:idx val="9"/>
          <c:order val="9"/>
          <c:tx>
            <c:strRef>
              <c:f>データシート!$A$36</c:f>
              <c:strCache>
                <c:ptCount val="1"/>
                <c:pt idx="0">
                  <c:v>市街地駐車場事業特別会計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c:v>
                </c:pt>
                <c:pt idx="2">
                  <c:v>0.02</c:v>
                </c:pt>
                <c:pt idx="3">
                  <c:v>#N/A</c:v>
                </c:pt>
                <c:pt idx="4">
                  <c:v>#N/A</c:v>
                </c:pt>
                <c:pt idx="5">
                  <c:v>0</c:v>
                </c:pt>
                <c:pt idx="6">
                  <c:v>0.05</c:v>
                </c:pt>
                <c:pt idx="7">
                  <c:v>#N/A</c:v>
                </c:pt>
                <c:pt idx="8">
                  <c:v>0.04</c:v>
                </c:pt>
                <c:pt idx="9">
                  <c:v>#N/A</c:v>
                </c:pt>
              </c:numCache>
            </c:numRef>
          </c:val>
          <c:extLst>
            <c:ext xmlns:c16="http://schemas.microsoft.com/office/drawing/2014/chart" uri="{C3380CC4-5D6E-409C-BE32-E72D297353CC}">
              <c16:uniqueId val="{00000009-C9CC-42EC-B8F9-4E5E2B79D3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9861</c:v>
                </c:pt>
                <c:pt idx="5">
                  <c:v>9613</c:v>
                </c:pt>
                <c:pt idx="8">
                  <c:v>9404</c:v>
                </c:pt>
                <c:pt idx="11">
                  <c:v>9061</c:v>
                </c:pt>
                <c:pt idx="14">
                  <c:v>8734</c:v>
                </c:pt>
              </c:numCache>
            </c:numRef>
          </c:val>
          <c:extLst>
            <c:ext xmlns:c16="http://schemas.microsoft.com/office/drawing/2014/chart" uri="{C3380CC4-5D6E-409C-BE32-E72D297353CC}">
              <c16:uniqueId val="{00000000-13BA-4D8D-8946-61FFF7F42D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A-4D8D-8946-61FFF7F42D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19</c:v>
                </c:pt>
                <c:pt idx="6">
                  <c:v>0</c:v>
                </c:pt>
                <c:pt idx="9">
                  <c:v>0</c:v>
                </c:pt>
                <c:pt idx="12">
                  <c:v>0</c:v>
                </c:pt>
              </c:numCache>
            </c:numRef>
          </c:val>
          <c:extLst>
            <c:ext xmlns:c16="http://schemas.microsoft.com/office/drawing/2014/chart" uri="{C3380CC4-5D6E-409C-BE32-E72D297353CC}">
              <c16:uniqueId val="{00000002-13BA-4D8D-8946-61FFF7F42D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356</c:v>
                </c:pt>
                <c:pt idx="3">
                  <c:v>364</c:v>
                </c:pt>
                <c:pt idx="6">
                  <c:v>373</c:v>
                </c:pt>
                <c:pt idx="9">
                  <c:v>383</c:v>
                </c:pt>
                <c:pt idx="12">
                  <c:v>344</c:v>
                </c:pt>
              </c:numCache>
            </c:numRef>
          </c:val>
          <c:extLst>
            <c:ext xmlns:c16="http://schemas.microsoft.com/office/drawing/2014/chart" uri="{C3380CC4-5D6E-409C-BE32-E72D297353CC}">
              <c16:uniqueId val="{00000003-13BA-4D8D-8946-61FFF7F42D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2025</c:v>
                </c:pt>
                <c:pt idx="3">
                  <c:v>1843</c:v>
                </c:pt>
                <c:pt idx="6">
                  <c:v>1753</c:v>
                </c:pt>
                <c:pt idx="9">
                  <c:v>1617</c:v>
                </c:pt>
                <c:pt idx="12">
                  <c:v>1551</c:v>
                </c:pt>
              </c:numCache>
            </c:numRef>
          </c:val>
          <c:extLst>
            <c:ext xmlns:c16="http://schemas.microsoft.com/office/drawing/2014/chart" uri="{C3380CC4-5D6E-409C-BE32-E72D297353CC}">
              <c16:uniqueId val="{00000004-13BA-4D8D-8946-61FFF7F42D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A-4D8D-8946-61FFF7F42D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A-4D8D-8946-61FFF7F42D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9323</c:v>
                </c:pt>
                <c:pt idx="3">
                  <c:v>9060</c:v>
                </c:pt>
                <c:pt idx="6">
                  <c:v>9049</c:v>
                </c:pt>
                <c:pt idx="9">
                  <c:v>8987</c:v>
                </c:pt>
                <c:pt idx="12">
                  <c:v>8914</c:v>
                </c:pt>
              </c:numCache>
            </c:numRef>
          </c:val>
          <c:extLst>
            <c:ext xmlns:c16="http://schemas.microsoft.com/office/drawing/2014/chart" uri="{C3380CC4-5D6E-409C-BE32-E72D297353CC}">
              <c16:uniqueId val="{00000007-13BA-4D8D-8946-61FFF7F42D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1866</c:v>
                </c:pt>
                <c:pt idx="2">
                  <c:v>#N/A</c:v>
                </c:pt>
                <c:pt idx="3">
                  <c:v>#N/A</c:v>
                </c:pt>
                <c:pt idx="4">
                  <c:v>1673</c:v>
                </c:pt>
                <c:pt idx="5">
                  <c:v>#N/A</c:v>
                </c:pt>
                <c:pt idx="6">
                  <c:v>#N/A</c:v>
                </c:pt>
                <c:pt idx="7">
                  <c:v>1771</c:v>
                </c:pt>
                <c:pt idx="8">
                  <c:v>#N/A</c:v>
                </c:pt>
                <c:pt idx="9">
                  <c:v>#N/A</c:v>
                </c:pt>
                <c:pt idx="10">
                  <c:v>1926</c:v>
                </c:pt>
                <c:pt idx="11">
                  <c:v>#N/A</c:v>
                </c:pt>
                <c:pt idx="12">
                  <c:v>#N/A</c:v>
                </c:pt>
                <c:pt idx="13">
                  <c:v>2075</c:v>
                </c:pt>
                <c:pt idx="14">
                  <c:v>#N/A</c:v>
                </c:pt>
              </c:numCache>
            </c:numRef>
          </c:val>
          <c:smooth val="0"/>
          <c:extLst>
            <c:ext xmlns:c16="http://schemas.microsoft.com/office/drawing/2014/chart" uri="{C3380CC4-5D6E-409C-BE32-E72D297353CC}">
              <c16:uniqueId val="{00000008-13BA-4D8D-8946-61FFF7F42D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81700</c:v>
                </c:pt>
                <c:pt idx="5">
                  <c:v>79227</c:v>
                </c:pt>
                <c:pt idx="8">
                  <c:v>78736</c:v>
                </c:pt>
                <c:pt idx="11">
                  <c:v>76479</c:v>
                </c:pt>
                <c:pt idx="14">
                  <c:v>72101</c:v>
                </c:pt>
              </c:numCache>
            </c:numRef>
          </c:val>
          <c:extLst>
            <c:ext xmlns:c16="http://schemas.microsoft.com/office/drawing/2014/chart" uri="{C3380CC4-5D6E-409C-BE32-E72D297353CC}">
              <c16:uniqueId val="{00000000-F0E1-48B9-95B3-5D5F8E04F6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5032</c:v>
                </c:pt>
                <c:pt idx="5">
                  <c:v>5174</c:v>
                </c:pt>
                <c:pt idx="8">
                  <c:v>5826</c:v>
                </c:pt>
                <c:pt idx="11">
                  <c:v>6268</c:v>
                </c:pt>
                <c:pt idx="14">
                  <c:v>6403</c:v>
                </c:pt>
              </c:numCache>
            </c:numRef>
          </c:val>
          <c:extLst>
            <c:ext xmlns:c16="http://schemas.microsoft.com/office/drawing/2014/chart" uri="{C3380CC4-5D6E-409C-BE32-E72D297353CC}">
              <c16:uniqueId val="{00000001-F0E1-48B9-95B3-5D5F8E04F6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36186</c:v>
                </c:pt>
                <c:pt idx="5">
                  <c:v>35697</c:v>
                </c:pt>
                <c:pt idx="8">
                  <c:v>37238</c:v>
                </c:pt>
                <c:pt idx="11">
                  <c:v>36916</c:v>
                </c:pt>
                <c:pt idx="14">
                  <c:v>37698</c:v>
                </c:pt>
              </c:numCache>
            </c:numRef>
          </c:val>
          <c:extLst>
            <c:ext xmlns:c16="http://schemas.microsoft.com/office/drawing/2014/chart" uri="{C3380CC4-5D6E-409C-BE32-E72D297353CC}">
              <c16:uniqueId val="{00000002-F0E1-48B9-95B3-5D5F8E04F6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E1-48B9-95B3-5D5F8E04F6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0E1-48B9-95B3-5D5F8E04F6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166</c:v>
                </c:pt>
                <c:pt idx="9">
                  <c:v>0</c:v>
                </c:pt>
                <c:pt idx="12">
                  <c:v>0</c:v>
                </c:pt>
              </c:numCache>
            </c:numRef>
          </c:val>
          <c:extLst>
            <c:ext xmlns:c16="http://schemas.microsoft.com/office/drawing/2014/chart" uri="{C3380CC4-5D6E-409C-BE32-E72D297353CC}">
              <c16:uniqueId val="{00000005-F0E1-48B9-95B3-5D5F8E04F6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11427</c:v>
                </c:pt>
                <c:pt idx="3">
                  <c:v>11119</c:v>
                </c:pt>
                <c:pt idx="6">
                  <c:v>11011</c:v>
                </c:pt>
                <c:pt idx="9">
                  <c:v>10736</c:v>
                </c:pt>
                <c:pt idx="12">
                  <c:v>10921</c:v>
                </c:pt>
              </c:numCache>
            </c:numRef>
          </c:val>
          <c:extLst>
            <c:ext xmlns:c16="http://schemas.microsoft.com/office/drawing/2014/chart" uri="{C3380CC4-5D6E-409C-BE32-E72D297353CC}">
              <c16:uniqueId val="{00000006-F0E1-48B9-95B3-5D5F8E04F6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3420</c:v>
                </c:pt>
                <c:pt idx="3">
                  <c:v>3164</c:v>
                </c:pt>
                <c:pt idx="6">
                  <c:v>2827</c:v>
                </c:pt>
                <c:pt idx="9">
                  <c:v>2516</c:v>
                </c:pt>
                <c:pt idx="12">
                  <c:v>2332</c:v>
                </c:pt>
              </c:numCache>
            </c:numRef>
          </c:val>
          <c:extLst>
            <c:ext xmlns:c16="http://schemas.microsoft.com/office/drawing/2014/chart" uri="{C3380CC4-5D6E-409C-BE32-E72D297353CC}">
              <c16:uniqueId val="{00000007-F0E1-48B9-95B3-5D5F8E04F6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14440</c:v>
                </c:pt>
                <c:pt idx="3">
                  <c:v>12616</c:v>
                </c:pt>
                <c:pt idx="6">
                  <c:v>11435</c:v>
                </c:pt>
                <c:pt idx="9">
                  <c:v>10622</c:v>
                </c:pt>
                <c:pt idx="12">
                  <c:v>10222</c:v>
                </c:pt>
              </c:numCache>
            </c:numRef>
          </c:val>
          <c:extLst>
            <c:ext xmlns:c16="http://schemas.microsoft.com/office/drawing/2014/chart" uri="{C3380CC4-5D6E-409C-BE32-E72D297353CC}">
              <c16:uniqueId val="{00000008-F0E1-48B9-95B3-5D5F8E04F6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9-F0E1-48B9-95B3-5D5F8E04F6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72219</c:v>
                </c:pt>
                <c:pt idx="3">
                  <c:v>71704</c:v>
                </c:pt>
                <c:pt idx="6">
                  <c:v>73032</c:v>
                </c:pt>
                <c:pt idx="9">
                  <c:v>71439</c:v>
                </c:pt>
                <c:pt idx="12">
                  <c:v>68748</c:v>
                </c:pt>
              </c:numCache>
            </c:numRef>
          </c:val>
          <c:extLst>
            <c:ext xmlns:c16="http://schemas.microsoft.com/office/drawing/2014/chart" uri="{C3380CC4-5D6E-409C-BE32-E72D297353CC}">
              <c16:uniqueId val="{0000000A-F0E1-48B9-95B3-5D5F8E04F6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0E1-48B9-95B3-5D5F8E04F6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13754</c:v>
                </c:pt>
                <c:pt idx="1">
                  <c:v>13808</c:v>
                </c:pt>
                <c:pt idx="2">
                  <c:v>14746</c:v>
                </c:pt>
              </c:numCache>
            </c:numRef>
          </c:val>
          <c:extLst>
            <c:ext xmlns:c16="http://schemas.microsoft.com/office/drawing/2014/chart" uri="{C3380CC4-5D6E-409C-BE32-E72D297353CC}">
              <c16:uniqueId val="{00000000-5AB6-4815-9D6D-635776A5B4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5883</c:v>
                </c:pt>
                <c:pt idx="1">
                  <c:v>5663</c:v>
                </c:pt>
                <c:pt idx="2">
                  <c:v>5743</c:v>
                </c:pt>
              </c:numCache>
            </c:numRef>
          </c:val>
          <c:extLst>
            <c:ext xmlns:c16="http://schemas.microsoft.com/office/drawing/2014/chart" uri="{C3380CC4-5D6E-409C-BE32-E72D297353CC}">
              <c16:uniqueId val="{00000001-5AB6-4815-9D6D-635776A5B4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17790</c:v>
                </c:pt>
                <c:pt idx="1">
                  <c:v>16236</c:v>
                </c:pt>
                <c:pt idx="2">
                  <c:v>15064</c:v>
                </c:pt>
              </c:numCache>
            </c:numRef>
          </c:val>
          <c:extLst>
            <c:ext xmlns:c16="http://schemas.microsoft.com/office/drawing/2014/chart" uri="{C3380CC4-5D6E-409C-BE32-E72D297353CC}">
              <c16:uniqueId val="{00000002-5AB6-4815-9D6D-635776A5B4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元利償還金は減少傾向にあり、また、下水道事業債の償還が進み、公営企業債の元利償還金に対する繰入金も減少傾向にある。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一方で、元利償還金・準元利償還金に係る基準財政需要額算入額の減少による算入公債費の減少が元利償還金等の減少を上回り、分子全体の数値は増加した。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年度以降、将来負担額を充当可能財源が上回り、将来負担比率は数値なしとなっている。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年度に市債発行額を元金償還額の範囲内に抑える方針を転換したことにより、一般会計等に係る地方債の現在高が増に転じたが、令和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市債発行額の抑制により再び減に転じ、将来負担額も減少傾向となっている。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充当可能財源等についても、基準財政需要額算入見込額の減に伴い減少しているが、将来負担額を大きく上回っていることから、将来負担比率は数値なしの状況が続く見込みである。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万円の増となった一方、地域振興の推進を図る事業の財源として地域振興基金を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万円、社会福祉の充実を図る事業の財源として社会福祉基金を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・大規模災害の発生等不足の事態への備えとして、財政調整基金で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％）の残高を確保しつつ、今後予定している大型建設事業や計画的な施設の更新に備えて、各特定目的基金への積増しを行いながら、適宜活用を図っていく。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・小中学校施設整備基金：小中学校の施設整備事業に充当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・社会福祉基金：広く社会福祉を充実させるための事業や高齢者福祉を推進するための事業等に充当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・美しいまち松本づくり基金：美しいまちづくりのための事業に充当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・地域振興基金：松本マラソン負担金へ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万円、路線バス公設民営事業へ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万円等、各種事業の財源として計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万円を充当したこと等により減となった。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・社会福祉基金：保健福祉センター工事請負費へ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万円、老人デイサービス事業費へ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万円等、各種事業の財源として計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・小中学校施設整備基金：可能な限り積立てを行いながら、今後予定されている小中学校の長寿命化事業等へ充当する。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・庁舎建設基金：将来の新庁舎建設に備え、可能な限り毎年度積立てを行う。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・社会福祉基金：可能な限り積立てを行いながら、社会福祉を充実させるための事業等へ適宜活用していく。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・美しいまち松本づくり基金：可能な限り積立てを行いながら、美しいまちづくりのための事業等へ適宜活用していく。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・財源不足への補てんとして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万円、市長選後の肉付け補正予算の財源として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万円、定年延長者の退職手当分として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・大規模災害の発生等不足の事態への備えとして、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％）の残高を確保しつつ、決算剰余金の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を翌年度に積み立てて翌々年度当初予算の財源とするなど適宜活用を図っていく。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・松塩地区広域施設組合負担金（施設更新に向けた積立分）に充てるため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年度の普通交付税算定で見込まれる臨時財政対策債償還額の一部が令和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年度の普通交付税に算入されたことから、償還金の財源とするため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・決算見込みと財源見込みにより、年度間の財源調整を目的とした積立てと取崩しを行っていく。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235,475
231,189
978.47
114,286,325
110,498,996
2,902,925
60,375,899
68,747,640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年度までは緩やかな増加傾向だったが、令和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年度から法人税等の減収に伴い基準財政収入額が減となり、財政力指数が減少した。以降は、単年度の指数は横ばい傾向が続いている。また、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ポイントの減だが、前述のとおり指数の高かった令和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年度が算入されなくなった影響によるものである。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今後も、市税等の歳入確保及び歳出の見直しに努め、財政基盤の強化を図り、特に、歳出の見直しについては、事業単位で必要性を見極め、事業のスクラップに努める。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ポイント増加している。歳入は地方税等の増加により前年度比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の増となった一方、歳出で被保険者数の増加に伴う後期高齢者医療事業への繰出金を中心に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の増となったことが主な要因として挙げられる。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類似団体平均は下回っているが、今後も大型事業に取り組んでいくことから、交付税措置等の有利な起債を活用しつつ、引き続き経費の削減を図り、財政の弾力性の維持に努める。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866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85344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365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36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63</xdr:row>
      <xdr:rowOff>109474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563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94505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146321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170451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75692</xdr:rowOff>
    </xdr:from>
    <xdr:to>
      <xdr:col>7</xdr:col>
      <xdr:colOff>31750</xdr:colOff>
      <xdr:row>63</xdr:row>
      <xdr:rowOff>5842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16019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人件費は、給与改定に伴う増等により増加した一方、全体では減少しており、主な要因は新型コロナウイルス感染症対策に係る経費の減によるものである。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今後も公共施設等総合管理計画に基づき、将来を見据えた公共施設の総量見直しと最適化を進め、施設管理にかかるコストの適正化に努めることで、物件費の抑制を図っていく。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159638</xdr:rowOff>
    </xdr:from>
    <xdr:to>
      <xdr:col>23</xdr:col>
      <xdr:colOff>133350</xdr:colOff>
      <xdr:row>86</xdr:row>
      <xdr:rowOff>75901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732888"/>
          <a:ext cx="838200" cy="8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54130</xdr:rowOff>
    </xdr:from>
    <xdr:to>
      <xdr:col>19</xdr:col>
      <xdr:colOff>133350</xdr:colOff>
      <xdr:row>86</xdr:row>
      <xdr:rowOff>75901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27380"/>
          <a:ext cx="889000" cy="19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119053</xdr:rowOff>
    </xdr:from>
    <xdr:to>
      <xdr:col>15</xdr:col>
      <xdr:colOff>82550</xdr:colOff>
      <xdr:row>85</xdr:row>
      <xdr:rowOff>54130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49403"/>
          <a:ext cx="8890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148619</xdr:rowOff>
    </xdr:from>
    <xdr:to>
      <xdr:col>11</xdr:col>
      <xdr:colOff>31750</xdr:colOff>
      <xdr:row>83</xdr:row>
      <xdr:rowOff>119053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7519"/>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54525</xdr:rowOff>
    </xdr:from>
    <xdr:to>
      <xdr:col>11</xdr:col>
      <xdr:colOff>82550</xdr:colOff>
      <xdr:row>82</xdr:row>
      <xdr:rowOff>156125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166302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101746</xdr:rowOff>
    </xdr:from>
    <xdr:to>
      <xdr:col>7</xdr:col>
      <xdr:colOff>31750</xdr:colOff>
      <xdr:row>82</xdr:row>
      <xdr:rowOff>31896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42073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108838</xdr:rowOff>
    </xdr:from>
    <xdr:to>
      <xdr:col>23</xdr:col>
      <xdr:colOff>184150</xdr:colOff>
      <xdr:row>86</xdr:row>
      <xdr:rowOff>38988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8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80915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25101</xdr:rowOff>
    </xdr:from>
    <xdr:to>
      <xdr:col>19</xdr:col>
      <xdr:colOff>184150</xdr:colOff>
      <xdr:row>86</xdr:row>
      <xdr:rowOff>126701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111478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56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3330</xdr:rowOff>
    </xdr:from>
    <xdr:to>
      <xdr:col>15</xdr:col>
      <xdr:colOff>133350</xdr:colOff>
      <xdr:row>85</xdr:row>
      <xdr:rowOff>104930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89707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68253</xdr:rowOff>
    </xdr:from>
    <xdr:to>
      <xdr:col>11</xdr:col>
      <xdr:colOff>82550</xdr:colOff>
      <xdr:row>83</xdr:row>
      <xdr:rowOff>169853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154630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97819</xdr:rowOff>
    </xdr:from>
    <xdr:to>
      <xdr:col>7</xdr:col>
      <xdr:colOff>31750</xdr:colOff>
      <xdr:row>83</xdr:row>
      <xdr:rowOff>27969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12746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であり、類似団体とほぼ同水準となっている。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45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71966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人口の変動等により、前年度比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引き続き人口規模に応じた職員数となるよう留意するとともに、業務量を勘案しながら、適正かつ柔軟な配置に努める。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149013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6282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120862</xdr:rowOff>
    </xdr:from>
    <xdr:to>
      <xdr:col>77</xdr:col>
      <xdr:colOff>44450</xdr:colOff>
      <xdr:row>62</xdr:row>
      <xdr:rowOff>132927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507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108796</xdr:rowOff>
    </xdr:from>
    <xdr:to>
      <xdr:col>72</xdr:col>
      <xdr:colOff>203200</xdr:colOff>
      <xdr:row>62</xdr:row>
      <xdr:rowOff>120862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3869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40429</xdr:rowOff>
    </xdr:from>
    <xdr:to>
      <xdr:col>68</xdr:col>
      <xdr:colOff>152400</xdr:colOff>
      <xdr:row>62</xdr:row>
      <xdr:rowOff>108796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70329"/>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70290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70062</xdr:rowOff>
    </xdr:from>
    <xdr:to>
      <xdr:col>73</xdr:col>
      <xdr:colOff>44450</xdr:colOff>
      <xdr:row>63</xdr:row>
      <xdr:rowOff>212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156439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57996</xdr:rowOff>
    </xdr:from>
    <xdr:to>
      <xdr:col>68</xdr:col>
      <xdr:colOff>203200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144373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161079</xdr:rowOff>
    </xdr:from>
    <xdr:to>
      <xdr:col>64</xdr:col>
      <xdr:colOff>152400</xdr:colOff>
      <xdr:row>62</xdr:row>
      <xdr:rowOff>91229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76006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年度は、元利償還金・準元利償還金に係る基準財政需要額算入額が減（約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千万円）となったことにより、分子である実質負担額は約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また、臨時財政対策債発行可能額が前年度に比べ大きく減（約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千万円）となり、元利償還金・準元利償還金に係る基準財政需要額算入額を除いた分母全体では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結果、分子の増に伴う増加率が大きく、単年度の実質公債費比率は増となり、</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年平均においては、</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ポイントの増となったが、前年度に引き続き、類似団体平均を下回ることとなった。</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今後は、合併特例債や過疎債等の交付税措置がある市債が終了することから、実質公債費比率が上昇すると見込まれる。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14394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5630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6350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22437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62654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8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98231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年度以降、該当なしとなっている。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年度は、普通会計の地方債残高が減</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、公営企業会計における地方債元金償還に充てる繰入見込額の減少</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や一部事務組合等における地方債元金償還に充てる繰入見込額の減少</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により、将来負担額の合計は約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地方債残高は、令和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年度に増加に転じたが、令和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年度以降市債の発行抑制に努めた結果、令和</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年度も減少となった。また、公営企業会計における地方債元金償還に充てる繰入見込み額の減少は、主に下水道事業会計分の減少が大きく（約</a:t>
          </a:r>
          <a:r>
            <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億円）、年々減少している。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2286</xdr:rowOff>
    </xdr:from>
    <xdr:to>
      <xdr:col>68</xdr:col>
      <xdr:colOff>203200</xdr:colOff>
      <xdr:row>15</xdr:row>
      <xdr:rowOff>103886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114063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11938</xdr:rowOff>
    </xdr:from>
    <xdr:to>
      <xdr:col>64</xdr:col>
      <xdr:colOff>152400</xdr:colOff>
      <xdr:row>15</xdr:row>
      <xdr:rowOff>113538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123715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235,475
231,189
978.47
114,286,325
110,498,996
2,902,925
60,375,899
68,747,640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給与改定に伴い職員給は増加した一方、定年延長に伴う退職者の減少により退職手当が減少した影響から、前年度比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今後も必要な人員は確保しつつ、弾力的な要員配置に取り組む。また、会計年度任用職員が増加傾向にあることから、担当業務について再検討を行い、委託化等の見直しを進め、人件費の抑制に努める。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8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140970</xdr:rowOff>
    </xdr:from>
    <xdr:to>
      <xdr:col>11</xdr:col>
      <xdr:colOff>60325</xdr:colOff>
      <xdr:row>38</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委託料、光熱水費、使用料及び賃借料等の増加により、前年度比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適切に財源等を確保し、経費削減に努める。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768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7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50817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自立支援福祉事業費や福祉医療費給付事業費等の増加により、前年度比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今後も高齢化の進展や障がい者数の増加が見込まれることから、扶助費の増加は避けがたい情勢であるが、適正水準の維持に努める。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48078</xdr:rowOff>
    </xdr:from>
    <xdr:to>
      <xdr:col>24</xdr:col>
      <xdr:colOff>25400</xdr:colOff>
      <xdr:row>53</xdr:row>
      <xdr:rowOff>80735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34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48078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080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080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15422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091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29935</xdr:rowOff>
    </xdr:from>
    <xdr:to>
      <xdr:col>24</xdr:col>
      <xdr:colOff>76200</xdr:colOff>
      <xdr:row>53</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109962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168728</xdr:rowOff>
    </xdr:from>
    <xdr:to>
      <xdr:col>20</xdr:col>
      <xdr:colOff>38100</xdr:colOff>
      <xdr:row>53</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109055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5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136072</xdr:rowOff>
    </xdr:from>
    <xdr:to>
      <xdr:col>6</xdr:col>
      <xdr:colOff>171450</xdr:colOff>
      <xdr:row>53</xdr:row>
      <xdr:rowOff>66222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76399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となったが、類似団体との比較では引き続き平均を下回り、上位にある。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年度は、被保険者数の増加に伴う後期高齢者医療事業への繰出金等が増加したことにより数値は上昇した。</a:t>
          </a:r>
        </a:p>
        <a:p>
          <a:r>
            <a:rPr kumimoji="1" lang="ja-JP" altLang="en-US" sz="1300">
              <a:latin typeface="ＭＳ Ｐゴシック" panose="020B0600070205080204" pitchFamily="50" charset="-128"/>
              <a:ea typeface="ＭＳ Ｐゴシック" panose="020B0600070205080204" pitchFamily="50" charset="-128"/>
            </a:rPr>
            <a:t>　公営企業会計においても財政基盤の健全化を進め、普通会計からの負担が過度とならないように努める。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95250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物価高騰により可燃ごみ処理施設の維持管理費等に係る松塩地区広域施設組合への負担金が増加した影響から、前年度比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引き続き対象事業の精査を進め、適正な支出に努める。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397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113284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96774</xdr:rowOff>
    </xdr:from>
    <xdr:to>
      <xdr:col>69</xdr:col>
      <xdr:colOff>142875</xdr:colOff>
      <xdr:row>36</xdr:row>
      <xdr:rowOff>26924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となった。これは、一般会計の市債発行額を元金償還額の範囲内に抑える方針により市債残高が減少したきたことによるものである。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今後も大型事業に取り組むことから、交付税措置等の有利な起債を最優先に市債の的確かつ積極的な活用を図る場面もあるが、繰上償還も視野に入れ、公債費負担の軽減に努める。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16511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953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73.6%</a:t>
          </a:r>
          <a:r>
            <a:rPr kumimoji="1" lang="ja-JP" altLang="en-US" sz="1300">
              <a:latin typeface="ＭＳ Ｐゴシック" panose="020B0600070205080204" pitchFamily="50" charset="-128"/>
              <a:ea typeface="ＭＳ Ｐゴシック" panose="020B0600070205080204" pitchFamily="50" charset="-128"/>
            </a:rPr>
            <a:t>となったが、類似団体との比較では引き続き平均を下回り、上位にある。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人件費は今後も高止まりとなる見込みであり、扶助費も年々増加する傾向にあるため、今後も経常経費縮減の取組みを継続し、健全財政の維持に努める。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20320</xdr:rowOff>
    </xdr:from>
    <xdr:to>
      <xdr:col>82</xdr:col>
      <xdr:colOff>107950</xdr:colOff>
      <xdr:row>74</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07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81280</xdr:rowOff>
    </xdr:from>
    <xdr:to>
      <xdr:col>78</xdr:col>
      <xdr:colOff>69850</xdr:colOff>
      <xdr:row>74</xdr:row>
      <xdr:rowOff>20320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4256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81280</xdr:rowOff>
    </xdr:from>
    <xdr:to>
      <xdr:col>73</xdr:col>
      <xdr:colOff>180975</xdr:colOff>
      <xdr:row>73</xdr:row>
      <xdr:rowOff>161290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4256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66040</xdr:rowOff>
    </xdr:from>
    <xdr:to>
      <xdr:col>69</xdr:col>
      <xdr:colOff>92075</xdr:colOff>
      <xdr:row>73</xdr:row>
      <xdr:rowOff>161290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4104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45720</xdr:rowOff>
    </xdr:from>
    <xdr:to>
      <xdr:col>82</xdr:col>
      <xdr:colOff>158750</xdr:colOff>
      <xdr:row>74</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62247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140970</xdr:rowOff>
    </xdr:from>
    <xdr:to>
      <xdr:col>78</xdr:col>
      <xdr:colOff>120650</xdr:colOff>
      <xdr:row>74</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81297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2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30480</xdr:rowOff>
    </xdr:from>
    <xdr:to>
      <xdr:col>74</xdr:col>
      <xdr:colOff>31750</xdr:colOff>
      <xdr:row>72</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142257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14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15240</xdr:rowOff>
    </xdr:from>
    <xdr:to>
      <xdr:col>65</xdr:col>
      <xdr:colOff>53975</xdr:colOff>
      <xdr:row>72</xdr:row>
      <xdr:rowOff>116840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127017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12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38227</xdr:rowOff>
    </xdr:from>
    <xdr:to>
      <xdr:col>29</xdr:col>
      <xdr:colOff>127000</xdr:colOff>
      <xdr:row>13</xdr:row>
      <xdr:rowOff>118580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14702"/>
          <a:ext cx="6477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118580</xdr:rowOff>
    </xdr:from>
    <xdr:to>
      <xdr:col>26</xdr:col>
      <xdr:colOff>50800</xdr:colOff>
      <xdr:row>13</xdr:row>
      <xdr:rowOff>146164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95055"/>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146164</xdr:rowOff>
    </xdr:from>
    <xdr:to>
      <xdr:col>22</xdr:col>
      <xdr:colOff>114300</xdr:colOff>
      <xdr:row>14</xdr:row>
      <xdr:rowOff>60477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22639"/>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60477</xdr:rowOff>
    </xdr:from>
    <xdr:to>
      <xdr:col>18</xdr:col>
      <xdr:colOff>177800</xdr:colOff>
      <xdr:row>14</xdr:row>
      <xdr:rowOff>116142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8402"/>
          <a:ext cx="698500" cy="55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110033</xdr:rowOff>
    </xdr:from>
    <xdr:to>
      <xdr:col>19</xdr:col>
      <xdr:colOff>38100</xdr:colOff>
      <xdr:row>17</xdr:row>
      <xdr:rowOff>40183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24960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7506</xdr:rowOff>
    </xdr:from>
    <xdr:to>
      <xdr:col>15</xdr:col>
      <xdr:colOff>101600</xdr:colOff>
      <xdr:row>17</xdr:row>
      <xdr:rowOff>109106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93883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158877</xdr:rowOff>
    </xdr:from>
    <xdr:to>
      <xdr:col>29</xdr:col>
      <xdr:colOff>177800</xdr:colOff>
      <xdr:row>13</xdr:row>
      <xdr:rowOff>89027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63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3954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0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67780</xdr:rowOff>
    </xdr:from>
    <xdr:to>
      <xdr:col>26</xdr:col>
      <xdr:colOff>101600</xdr:colOff>
      <xdr:row>13</xdr:row>
      <xdr:rowOff>169380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4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3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95364</xdr:rowOff>
    </xdr:from>
    <xdr:to>
      <xdr:col>22</xdr:col>
      <xdr:colOff>165100</xdr:colOff>
      <xdr:row>14</xdr:row>
      <xdr:rowOff>25514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7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35691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4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9677</xdr:rowOff>
    </xdr:from>
    <xdr:to>
      <xdr:col>19</xdr:col>
      <xdr:colOff>38100</xdr:colOff>
      <xdr:row>14</xdr:row>
      <xdr:rowOff>111277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121454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65342</xdr:rowOff>
    </xdr:from>
    <xdr:to>
      <xdr:col>15</xdr:col>
      <xdr:colOff>101600</xdr:colOff>
      <xdr:row>14</xdr:row>
      <xdr:rowOff>166942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1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5669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8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229603</xdr:rowOff>
    </xdr:from>
    <xdr:to>
      <xdr:col>29</xdr:col>
      <xdr:colOff>127000</xdr:colOff>
      <xdr:row>35</xdr:row>
      <xdr:rowOff>254712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39953"/>
          <a:ext cx="647700" cy="25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254712</xdr:rowOff>
    </xdr:from>
    <xdr:to>
      <xdr:col>26</xdr:col>
      <xdr:colOff>50800</xdr:colOff>
      <xdr:row>35</xdr:row>
      <xdr:rowOff>280276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65062"/>
          <a:ext cx="698500" cy="2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280276</xdr:rowOff>
    </xdr:from>
    <xdr:to>
      <xdr:col>22</xdr:col>
      <xdr:colOff>114300</xdr:colOff>
      <xdr:row>35</xdr:row>
      <xdr:rowOff>297269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0626"/>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267170</xdr:rowOff>
    </xdr:from>
    <xdr:to>
      <xdr:col>18</xdr:col>
      <xdr:colOff>177800</xdr:colOff>
      <xdr:row>35</xdr:row>
      <xdr:rowOff>297269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7752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266967</xdr:rowOff>
    </xdr:from>
    <xdr:to>
      <xdr:col>19</xdr:col>
      <xdr:colOff>38100</xdr:colOff>
      <xdr:row>36</xdr:row>
      <xdr:rowOff>25667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10444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270548</xdr:rowOff>
    </xdr:from>
    <xdr:to>
      <xdr:col>15</xdr:col>
      <xdr:colOff>101600</xdr:colOff>
      <xdr:row>36</xdr:row>
      <xdr:rowOff>29248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178803</xdr:rowOff>
    </xdr:from>
    <xdr:to>
      <xdr:col>29</xdr:col>
      <xdr:colOff>177800</xdr:colOff>
      <xdr:row>35</xdr:row>
      <xdr:rowOff>280403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8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150880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6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203912</xdr:rowOff>
    </xdr:from>
    <xdr:to>
      <xdr:col>26</xdr:col>
      <xdr:colOff>101600</xdr:colOff>
      <xdr:row>35</xdr:row>
      <xdr:rowOff>305512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1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290289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00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229476</xdr:rowOff>
    </xdr:from>
    <xdr:to>
      <xdr:col>22</xdr:col>
      <xdr:colOff>165100</xdr:colOff>
      <xdr:row>35</xdr:row>
      <xdr:rowOff>331076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315853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246469</xdr:rowOff>
    </xdr:from>
    <xdr:to>
      <xdr:col>19</xdr:col>
      <xdr:colOff>38100</xdr:colOff>
      <xdr:row>36</xdr:row>
      <xdr:rowOff>5169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216370</xdr:rowOff>
    </xdr:from>
    <xdr:to>
      <xdr:col>15</xdr:col>
      <xdr:colOff>101600</xdr:colOff>
      <xdr:row>35</xdr:row>
      <xdr:rowOff>317970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328147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235,475
231,189
978.47
114,286,325
110,498,996
2,902,925
60,375,899
68,747,640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22199</xdr:rowOff>
    </xdr:from>
    <xdr:to>
      <xdr:col>24</xdr:col>
      <xdr:colOff>63500</xdr:colOff>
      <xdr:row>34</xdr:row>
      <xdr:rowOff>30048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51499"/>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30048</xdr:rowOff>
    </xdr:from>
    <xdr:to>
      <xdr:col>19</xdr:col>
      <xdr:colOff>177800</xdr:colOff>
      <xdr:row>34</xdr:row>
      <xdr:rowOff>87046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59348"/>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87046</xdr:rowOff>
    </xdr:from>
    <xdr:to>
      <xdr:col>15</xdr:col>
      <xdr:colOff>50800</xdr:colOff>
      <xdr:row>34</xdr:row>
      <xdr:rowOff>111697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6346"/>
          <a:ext cx="8890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111697</xdr:rowOff>
    </xdr:from>
    <xdr:to>
      <xdr:col>10</xdr:col>
      <xdr:colOff>114300</xdr:colOff>
      <xdr:row>36</xdr:row>
      <xdr:rowOff>28448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40997"/>
          <a:ext cx="889000" cy="25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142849</xdr:rowOff>
    </xdr:from>
    <xdr:to>
      <xdr:col>24</xdr:col>
      <xdr:colOff>114300</xdr:colOff>
      <xdr:row>34</xdr:row>
      <xdr:rowOff>72999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165726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5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150698</xdr:rowOff>
    </xdr:from>
    <xdr:to>
      <xdr:col>20</xdr:col>
      <xdr:colOff>38100</xdr:colOff>
      <xdr:row>34</xdr:row>
      <xdr:rowOff>80848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97375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8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36246</xdr:rowOff>
    </xdr:from>
    <xdr:to>
      <xdr:col>15</xdr:col>
      <xdr:colOff>101600</xdr:colOff>
      <xdr:row>34</xdr:row>
      <xdr:rowOff>137846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154373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60897</xdr:rowOff>
    </xdr:from>
    <xdr:to>
      <xdr:col>10</xdr:col>
      <xdr:colOff>165100</xdr:colOff>
      <xdr:row>34</xdr:row>
      <xdr:rowOff>162497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7574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149098</xdr:rowOff>
    </xdr:from>
    <xdr:to>
      <xdr:col>6</xdr:col>
      <xdr:colOff>38100</xdr:colOff>
      <xdr:row>36</xdr:row>
      <xdr:rowOff>79248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95775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2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140320</xdr:rowOff>
    </xdr:from>
    <xdr:to>
      <xdr:col>24</xdr:col>
      <xdr:colOff>63500</xdr:colOff>
      <xdr:row>54</xdr:row>
      <xdr:rowOff>23800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055720"/>
          <a:ext cx="838200" cy="2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140320</xdr:rowOff>
    </xdr:from>
    <xdr:to>
      <xdr:col>19</xdr:col>
      <xdr:colOff>177800</xdr:colOff>
      <xdr:row>54</xdr:row>
      <xdr:rowOff>87514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055720"/>
          <a:ext cx="889000" cy="2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87514</xdr:rowOff>
    </xdr:from>
    <xdr:to>
      <xdr:col>15</xdr:col>
      <xdr:colOff>50800</xdr:colOff>
      <xdr:row>56</xdr:row>
      <xdr:rowOff>121477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345814"/>
          <a:ext cx="889000" cy="37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121477</xdr:rowOff>
    </xdr:from>
    <xdr:to>
      <xdr:col>10</xdr:col>
      <xdr:colOff>114300</xdr:colOff>
      <xdr:row>56</xdr:row>
      <xdr:rowOff>153775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2677"/>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155488</xdr:rowOff>
    </xdr:from>
    <xdr:to>
      <xdr:col>10</xdr:col>
      <xdr:colOff>165100</xdr:colOff>
      <xdr:row>57</xdr:row>
      <xdr:rowOff>85638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76765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148107</xdr:rowOff>
    </xdr:from>
    <xdr:to>
      <xdr:col>6</xdr:col>
      <xdr:colOff>38100</xdr:colOff>
      <xdr:row>57</xdr:row>
      <xdr:rowOff>78257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69384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144450</xdr:rowOff>
    </xdr:from>
    <xdr:to>
      <xdr:col>24</xdr:col>
      <xdr:colOff>114300</xdr:colOff>
      <xdr:row>54</xdr:row>
      <xdr:rowOff>74600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167327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08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89520</xdr:rowOff>
    </xdr:from>
    <xdr:to>
      <xdr:col>20</xdr:col>
      <xdr:colOff>38100</xdr:colOff>
      <xdr:row>53</xdr:row>
      <xdr:rowOff>19670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0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36197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7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36714</xdr:rowOff>
    </xdr:from>
    <xdr:to>
      <xdr:col>15</xdr:col>
      <xdr:colOff>101600</xdr:colOff>
      <xdr:row>54</xdr:row>
      <xdr:rowOff>138314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154841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0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70677</xdr:rowOff>
    </xdr:from>
    <xdr:to>
      <xdr:col>10</xdr:col>
      <xdr:colOff>165100</xdr:colOff>
      <xdr:row>57</xdr:row>
      <xdr:rowOff>827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17354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102975</xdr:rowOff>
    </xdr:from>
    <xdr:to>
      <xdr:col>6</xdr:col>
      <xdr:colOff>38100</xdr:colOff>
      <xdr:row>57</xdr:row>
      <xdr:rowOff>33125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0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95717</xdr:rowOff>
    </xdr:from>
    <xdr:to>
      <xdr:col>24</xdr:col>
      <xdr:colOff>63500</xdr:colOff>
      <xdr:row>75</xdr:row>
      <xdr:rowOff>169326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54467"/>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169326</xdr:rowOff>
    </xdr:from>
    <xdr:to>
      <xdr:col>19</xdr:col>
      <xdr:colOff>177800</xdr:colOff>
      <xdr:row>76</xdr:row>
      <xdr:rowOff>19548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28076"/>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19548</xdr:rowOff>
    </xdr:from>
    <xdr:to>
      <xdr:col>15</xdr:col>
      <xdr:colOff>50800</xdr:colOff>
      <xdr:row>76</xdr:row>
      <xdr:rowOff>19914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04974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19914</xdr:rowOff>
    </xdr:from>
    <xdr:to>
      <xdr:col>10</xdr:col>
      <xdr:colOff>114300</xdr:colOff>
      <xdr:row>76</xdr:row>
      <xdr:rowOff>66365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50114"/>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95301</xdr:rowOff>
    </xdr:from>
    <xdr:to>
      <xdr:col>10</xdr:col>
      <xdr:colOff>165100</xdr:colOff>
      <xdr:row>76</xdr:row>
      <xdr:rowOff>25451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41978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xdr:rowOff>
    </xdr:from>
    <xdr:to>
      <xdr:col>6</xdr:col>
      <xdr:colOff>38100</xdr:colOff>
      <xdr:row>76</xdr:row>
      <xdr:rowOff>110581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3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127109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44917</xdr:rowOff>
    </xdr:from>
    <xdr:to>
      <xdr:col>24</xdr:col>
      <xdr:colOff>114300</xdr:colOff>
      <xdr:row>75</xdr:row>
      <xdr:rowOff>146518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036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67794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5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118527</xdr:rowOff>
    </xdr:from>
    <xdr:to>
      <xdr:col>20</xdr:col>
      <xdr:colOff>38100</xdr:colOff>
      <xdr:row>76</xdr:row>
      <xdr:rowOff>48676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772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65204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5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140198</xdr:rowOff>
    </xdr:from>
    <xdr:to>
      <xdr:col>15</xdr:col>
      <xdr:colOff>101600</xdr:colOff>
      <xdr:row>76</xdr:row>
      <xdr:rowOff>70348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61475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140564</xdr:rowOff>
    </xdr:from>
    <xdr:to>
      <xdr:col>10</xdr:col>
      <xdr:colOff>165100</xdr:colOff>
      <xdr:row>76</xdr:row>
      <xdr:rowOff>70714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61841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9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15565</xdr:rowOff>
    </xdr:from>
    <xdr:to>
      <xdr:col>6</xdr:col>
      <xdr:colOff>38100</xdr:colOff>
      <xdr:row>76</xdr:row>
      <xdr:rowOff>117165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108292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3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83494</xdr:rowOff>
    </xdr:from>
    <xdr:to>
      <xdr:col>24</xdr:col>
      <xdr:colOff>62865</xdr:colOff>
      <xdr:row>97</xdr:row>
      <xdr:rowOff>53952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85444"/>
          <a:ext cx="1270" cy="9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57779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6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53952</xdr:rowOff>
    </xdr:from>
    <xdr:to>
      <xdr:col>24</xdr:col>
      <xdr:colOff>152400</xdr:colOff>
      <xdr:row>97</xdr:row>
      <xdr:rowOff>53952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6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30171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83494</xdr:rowOff>
    </xdr:from>
    <xdr:to>
      <xdr:col>24</xdr:col>
      <xdr:colOff>152400</xdr:colOff>
      <xdr:row>91</xdr:row>
      <xdr:rowOff>83494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8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32638</xdr:rowOff>
    </xdr:from>
    <xdr:to>
      <xdr:col>24</xdr:col>
      <xdr:colOff>63500</xdr:colOff>
      <xdr:row>97</xdr:row>
      <xdr:rowOff>47589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63288"/>
          <a:ext cx="8382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7559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3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156132</xdr:rowOff>
    </xdr:from>
    <xdr:to>
      <xdr:col>24</xdr:col>
      <xdr:colOff>114300</xdr:colOff>
      <xdr:row>95</xdr:row>
      <xdr:rowOff>86282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145247</xdr:rowOff>
    </xdr:from>
    <xdr:to>
      <xdr:col>19</xdr:col>
      <xdr:colOff>177800</xdr:colOff>
      <xdr:row>97</xdr:row>
      <xdr:rowOff>47589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04447"/>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44514</xdr:rowOff>
    </xdr:from>
    <xdr:to>
      <xdr:col>20</xdr:col>
      <xdr:colOff>38100</xdr:colOff>
      <xdr:row>95</xdr:row>
      <xdr:rowOff>146114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162641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145247</xdr:rowOff>
    </xdr:from>
    <xdr:to>
      <xdr:col>15</xdr:col>
      <xdr:colOff>50800</xdr:colOff>
      <xdr:row>97</xdr:row>
      <xdr:rowOff>164213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04447"/>
          <a:ext cx="889000" cy="19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139871</xdr:rowOff>
    </xdr:from>
    <xdr:to>
      <xdr:col>15</xdr:col>
      <xdr:colOff>101600</xdr:colOff>
      <xdr:row>95</xdr:row>
      <xdr:rowOff>70021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86548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164213</xdr:rowOff>
    </xdr:from>
    <xdr:to>
      <xdr:col>10</xdr:col>
      <xdr:colOff>114300</xdr:colOff>
      <xdr:row>98</xdr:row>
      <xdr:rowOff>29218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4863"/>
          <a:ext cx="8890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167980</xdr:rowOff>
    </xdr:from>
    <xdr:to>
      <xdr:col>10</xdr:col>
      <xdr:colOff>165100</xdr:colOff>
      <xdr:row>97</xdr:row>
      <xdr:rowOff>98130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2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114657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11702</xdr:rowOff>
    </xdr:from>
    <xdr:to>
      <xdr:col>6</xdr:col>
      <xdr:colOff>38100</xdr:colOff>
      <xdr:row>97</xdr:row>
      <xdr:rowOff>113302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4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129829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153288</xdr:rowOff>
    </xdr:from>
    <xdr:to>
      <xdr:col>24</xdr:col>
      <xdr:colOff>114300</xdr:colOff>
      <xdr:row>97</xdr:row>
      <xdr:rowOff>83438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68215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2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168239</xdr:rowOff>
    </xdr:from>
    <xdr:to>
      <xdr:col>20</xdr:col>
      <xdr:colOff>38100</xdr:colOff>
      <xdr:row>97</xdr:row>
      <xdr:rowOff>98389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89516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2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94447</xdr:rowOff>
    </xdr:from>
    <xdr:to>
      <xdr:col>15</xdr:col>
      <xdr:colOff>101600</xdr:colOff>
      <xdr:row>97</xdr:row>
      <xdr:rowOff>24597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15724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4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113413</xdr:rowOff>
    </xdr:from>
    <xdr:to>
      <xdr:col>10</xdr:col>
      <xdr:colOff>165100</xdr:colOff>
      <xdr:row>98</xdr:row>
      <xdr:rowOff>43563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34690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149868</xdr:rowOff>
    </xdr:from>
    <xdr:to>
      <xdr:col>6</xdr:col>
      <xdr:colOff>38100</xdr:colOff>
      <xdr:row>98</xdr:row>
      <xdr:rowOff>80018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71145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30397</xdr:rowOff>
    </xdr:from>
    <xdr:to>
      <xdr:col>55</xdr:col>
      <xdr:colOff>0</xdr:colOff>
      <xdr:row>36</xdr:row>
      <xdr:rowOff>45386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02597"/>
          <a:ext cx="83820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30397</xdr:rowOff>
    </xdr:from>
    <xdr:to>
      <xdr:col>50</xdr:col>
      <xdr:colOff>114300</xdr:colOff>
      <xdr:row>36</xdr:row>
      <xdr:rowOff>72459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02597"/>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101165</xdr:rowOff>
    </xdr:from>
    <xdr:to>
      <xdr:col>45</xdr:col>
      <xdr:colOff>177800</xdr:colOff>
      <xdr:row>36</xdr:row>
      <xdr:rowOff>72459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073215"/>
          <a:ext cx="889000" cy="117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59130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101165</xdr:rowOff>
    </xdr:from>
    <xdr:to>
      <xdr:col>41</xdr:col>
      <xdr:colOff>50800</xdr:colOff>
      <xdr:row>36</xdr:row>
      <xdr:rowOff>121303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073215"/>
          <a:ext cx="889000" cy="12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62262</xdr:rowOff>
    </xdr:from>
    <xdr:to>
      <xdr:col>41</xdr:col>
      <xdr:colOff>101600</xdr:colOff>
      <xdr:row>30</xdr:row>
      <xdr:rowOff>163862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154989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9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36616</xdr:rowOff>
    </xdr:from>
    <xdr:to>
      <xdr:col>36</xdr:col>
      <xdr:colOff>165100</xdr:colOff>
      <xdr:row>37</xdr:row>
      <xdr:rowOff>138216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129343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7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166036</xdr:rowOff>
    </xdr:from>
    <xdr:to>
      <xdr:col>55</xdr:col>
      <xdr:colOff>50800</xdr:colOff>
      <xdr:row>36</xdr:row>
      <xdr:rowOff>96186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17463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151047</xdr:rowOff>
    </xdr:from>
    <xdr:to>
      <xdr:col>50</xdr:col>
      <xdr:colOff>165100</xdr:colOff>
      <xdr:row>36</xdr:row>
      <xdr:rowOff>81197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97724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21659</xdr:rowOff>
    </xdr:from>
    <xdr:to>
      <xdr:col>46</xdr:col>
      <xdr:colOff>38100</xdr:colOff>
      <xdr:row>36</xdr:row>
      <xdr:rowOff>123259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139786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50365</xdr:rowOff>
    </xdr:from>
    <xdr:to>
      <xdr:col>41</xdr:col>
      <xdr:colOff>101600</xdr:colOff>
      <xdr:row>29</xdr:row>
      <xdr:rowOff>151965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168492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7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70503</xdr:rowOff>
    </xdr:from>
    <xdr:to>
      <xdr:col>36</xdr:col>
      <xdr:colOff>165100</xdr:colOff>
      <xdr:row>37</xdr:row>
      <xdr:rowOff>653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17180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103467</xdr:rowOff>
    </xdr:from>
    <xdr:to>
      <xdr:col>55</xdr:col>
      <xdr:colOff>0</xdr:colOff>
      <xdr:row>56</xdr:row>
      <xdr:rowOff>44358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533217"/>
          <a:ext cx="838200" cy="11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103467</xdr:rowOff>
    </xdr:from>
    <xdr:to>
      <xdr:col>50</xdr:col>
      <xdr:colOff>114300</xdr:colOff>
      <xdr:row>55</xdr:row>
      <xdr:rowOff>147309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533217"/>
          <a:ext cx="8890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79072</xdr:rowOff>
    </xdr:from>
    <xdr:to>
      <xdr:col>45</xdr:col>
      <xdr:colOff>177800</xdr:colOff>
      <xdr:row>55</xdr:row>
      <xdr:rowOff>147309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508822"/>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79072</xdr:rowOff>
    </xdr:from>
    <xdr:to>
      <xdr:col>41</xdr:col>
      <xdr:colOff>50800</xdr:colOff>
      <xdr:row>56</xdr:row>
      <xdr:rowOff>63250</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508822"/>
          <a:ext cx="889000" cy="15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11160</xdr:rowOff>
    </xdr:from>
    <xdr:to>
      <xdr:col>41</xdr:col>
      <xdr:colOff>101600</xdr:colOff>
      <xdr:row>57</xdr:row>
      <xdr:rowOff>112760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103887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137314</xdr:rowOff>
    </xdr:from>
    <xdr:to>
      <xdr:col>36</xdr:col>
      <xdr:colOff>165100</xdr:colOff>
      <xdr:row>57</xdr:row>
      <xdr:rowOff>67464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58591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165008</xdr:rowOff>
    </xdr:from>
    <xdr:to>
      <xdr:col>55</xdr:col>
      <xdr:colOff>50800</xdr:colOff>
      <xdr:row>56</xdr:row>
      <xdr:rowOff>95158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59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16435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44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52667</xdr:rowOff>
    </xdr:from>
    <xdr:to>
      <xdr:col>50</xdr:col>
      <xdr:colOff>165100</xdr:colOff>
      <xdr:row>55</xdr:row>
      <xdr:rowOff>154267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170794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5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96509</xdr:rowOff>
    </xdr:from>
    <xdr:to>
      <xdr:col>46</xdr:col>
      <xdr:colOff>38100</xdr:colOff>
      <xdr:row>56</xdr:row>
      <xdr:rowOff>26659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43186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28272</xdr:rowOff>
    </xdr:from>
    <xdr:to>
      <xdr:col>41</xdr:col>
      <xdr:colOff>101600</xdr:colOff>
      <xdr:row>55</xdr:row>
      <xdr:rowOff>129872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146399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12450</xdr:rowOff>
    </xdr:from>
    <xdr:to>
      <xdr:col>36</xdr:col>
      <xdr:colOff>165100</xdr:colOff>
      <xdr:row>56</xdr:row>
      <xdr:rowOff>114050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6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130577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81521</xdr:rowOff>
    </xdr:from>
    <xdr:to>
      <xdr:col>55</xdr:col>
      <xdr:colOff>0</xdr:colOff>
      <xdr:row>78</xdr:row>
      <xdr:rowOff>91419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11721"/>
          <a:ext cx="838200" cy="35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40579</xdr:rowOff>
    </xdr:from>
    <xdr:to>
      <xdr:col>50</xdr:col>
      <xdr:colOff>114300</xdr:colOff>
      <xdr:row>76</xdr:row>
      <xdr:rowOff>81521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070779"/>
          <a:ext cx="8890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40579</xdr:rowOff>
    </xdr:from>
    <xdr:to>
      <xdr:col>45</xdr:col>
      <xdr:colOff>177800</xdr:colOff>
      <xdr:row>77</xdr:row>
      <xdr:rowOff>92883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070779"/>
          <a:ext cx="889000" cy="2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55394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92883</xdr:rowOff>
    </xdr:from>
    <xdr:to>
      <xdr:col>41</xdr:col>
      <xdr:colOff>50800</xdr:colOff>
      <xdr:row>77</xdr:row>
      <xdr:rowOff>166080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94533"/>
          <a:ext cx="8890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40619</xdr:rowOff>
    </xdr:from>
    <xdr:to>
      <xdr:col>55</xdr:col>
      <xdr:colOff>50800</xdr:colOff>
      <xdr:row>78</xdr:row>
      <xdr:rowOff>142219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1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126996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2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30721</xdr:rowOff>
    </xdr:from>
    <xdr:to>
      <xdr:col>50</xdr:col>
      <xdr:colOff>165100</xdr:colOff>
      <xdr:row>76</xdr:row>
      <xdr:rowOff>132321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0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148848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8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161229</xdr:rowOff>
    </xdr:from>
    <xdr:to>
      <xdr:col>46</xdr:col>
      <xdr:colOff>38100</xdr:colOff>
      <xdr:row>76</xdr:row>
      <xdr:rowOff>91379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0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107906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79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42083</xdr:rowOff>
    </xdr:from>
    <xdr:to>
      <xdr:col>41</xdr:col>
      <xdr:colOff>101600</xdr:colOff>
      <xdr:row>77</xdr:row>
      <xdr:rowOff>143683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134810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3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115280</xdr:rowOff>
    </xdr:from>
    <xdr:to>
      <xdr:col>36</xdr:col>
      <xdr:colOff>165100</xdr:colOff>
      <xdr:row>78</xdr:row>
      <xdr:rowOff>45430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36557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75064</xdr:rowOff>
    </xdr:from>
    <xdr:to>
      <xdr:col>55</xdr:col>
      <xdr:colOff>0</xdr:colOff>
      <xdr:row>95</xdr:row>
      <xdr:rowOff>102609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91364"/>
          <a:ext cx="838200" cy="19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102609</xdr:rowOff>
    </xdr:from>
    <xdr:to>
      <xdr:col>50</xdr:col>
      <xdr:colOff>114300</xdr:colOff>
      <xdr:row>96</xdr:row>
      <xdr:rowOff>2902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90359"/>
          <a:ext cx="889000" cy="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54642</xdr:rowOff>
    </xdr:from>
    <xdr:to>
      <xdr:col>45</xdr:col>
      <xdr:colOff>177800</xdr:colOff>
      <xdr:row>96</xdr:row>
      <xdr:rowOff>2902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70942"/>
          <a:ext cx="889000" cy="29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54642</xdr:rowOff>
    </xdr:from>
    <xdr:to>
      <xdr:col>41</xdr:col>
      <xdr:colOff>50800</xdr:colOff>
      <xdr:row>95</xdr:row>
      <xdr:rowOff>23800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70942"/>
          <a:ext cx="889000" cy="14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61258</xdr:rowOff>
    </xdr:from>
    <xdr:to>
      <xdr:col>41</xdr:col>
      <xdr:colOff>101600</xdr:colOff>
      <xdr:row>96</xdr:row>
      <xdr:rowOff>162858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38760</xdr:rowOff>
    </xdr:from>
    <xdr:to>
      <xdr:col>36</xdr:col>
      <xdr:colOff>165100</xdr:colOff>
      <xdr:row>96</xdr:row>
      <xdr:rowOff>140360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24264</xdr:rowOff>
    </xdr:from>
    <xdr:to>
      <xdr:col>55</xdr:col>
      <xdr:colOff>50800</xdr:colOff>
      <xdr:row>94</xdr:row>
      <xdr:rowOff>125864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47141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51809</xdr:rowOff>
    </xdr:from>
    <xdr:to>
      <xdr:col>50</xdr:col>
      <xdr:colOff>165100</xdr:colOff>
      <xdr:row>95</xdr:row>
      <xdr:rowOff>153409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169936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1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123552</xdr:rowOff>
    </xdr:from>
    <xdr:to>
      <xdr:col>46</xdr:col>
      <xdr:colOff>38100</xdr:colOff>
      <xdr:row>96</xdr:row>
      <xdr:rowOff>53702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70229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8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3842</xdr:rowOff>
    </xdr:from>
    <xdr:to>
      <xdr:col>41</xdr:col>
      <xdr:colOff>101600</xdr:colOff>
      <xdr:row>94</xdr:row>
      <xdr:rowOff>105442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121969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144450</xdr:rowOff>
    </xdr:from>
    <xdr:to>
      <xdr:col>36</xdr:col>
      <xdr:colOff>165100</xdr:colOff>
      <xdr:row>95</xdr:row>
      <xdr:rowOff>74600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91127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138481</xdr:rowOff>
    </xdr:from>
    <xdr:to>
      <xdr:col>85</xdr:col>
      <xdr:colOff>127000</xdr:colOff>
      <xdr:row>38</xdr:row>
      <xdr:rowOff>141148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5358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127432</xdr:rowOff>
    </xdr:from>
    <xdr:to>
      <xdr:col>81</xdr:col>
      <xdr:colOff>50800</xdr:colOff>
      <xdr:row>38</xdr:row>
      <xdr:rowOff>141148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425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112496</xdr:rowOff>
    </xdr:from>
    <xdr:to>
      <xdr:col>76</xdr:col>
      <xdr:colOff>114300</xdr:colOff>
      <xdr:row>38</xdr:row>
      <xdr:rowOff>127432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27596"/>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112496</xdr:rowOff>
    </xdr:from>
    <xdr:to>
      <xdr:col>71</xdr:col>
      <xdr:colOff>177800</xdr:colOff>
      <xdr:row>39</xdr:row>
      <xdr:rowOff>33630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27596"/>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113208</xdr:rowOff>
    </xdr:from>
    <xdr:to>
      <xdr:col>72</xdr:col>
      <xdr:colOff>38100</xdr:colOff>
      <xdr:row>39</xdr:row>
      <xdr:rowOff>43358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34485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116332</xdr:rowOff>
    </xdr:from>
    <xdr:to>
      <xdr:col>67</xdr:col>
      <xdr:colOff>101600</xdr:colOff>
      <xdr:row>39</xdr:row>
      <xdr:rowOff>46482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63009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87681</xdr:rowOff>
    </xdr:from>
    <xdr:to>
      <xdr:col>85</xdr:col>
      <xdr:colOff>177800</xdr:colOff>
      <xdr:row>39</xdr:row>
      <xdr:rowOff>17831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59250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90348</xdr:rowOff>
    </xdr:from>
    <xdr:to>
      <xdr:col>81</xdr:col>
      <xdr:colOff>101600</xdr:colOff>
      <xdr:row>39</xdr:row>
      <xdr:rowOff>20498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37025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3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76632</xdr:rowOff>
    </xdr:from>
    <xdr:to>
      <xdr:col>76</xdr:col>
      <xdr:colOff>165100</xdr:colOff>
      <xdr:row>39</xdr:row>
      <xdr:rowOff>6782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5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169359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61696</xdr:rowOff>
    </xdr:from>
    <xdr:to>
      <xdr:col>72</xdr:col>
      <xdr:colOff>38100</xdr:colOff>
      <xdr:row>38</xdr:row>
      <xdr:rowOff>163296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8374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154280</xdr:rowOff>
    </xdr:from>
    <xdr:to>
      <xdr:col>67</xdr:col>
      <xdr:colOff>101600</xdr:colOff>
      <xdr:row>39</xdr:row>
      <xdr:rowOff>84430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75557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2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25114</xdr:rowOff>
    </xdr:from>
    <xdr:to>
      <xdr:col>85</xdr:col>
      <xdr:colOff>127000</xdr:colOff>
      <xdr:row>75</xdr:row>
      <xdr:rowOff>29572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883864"/>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20056</xdr:rowOff>
    </xdr:from>
    <xdr:to>
      <xdr:col>81</xdr:col>
      <xdr:colOff>50800</xdr:colOff>
      <xdr:row>75</xdr:row>
      <xdr:rowOff>25114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878806"/>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20056</xdr:rowOff>
    </xdr:from>
    <xdr:to>
      <xdr:col>76</xdr:col>
      <xdr:colOff>114300</xdr:colOff>
      <xdr:row>75</xdr:row>
      <xdr:rowOff>23314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87880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166818</xdr:rowOff>
    </xdr:from>
    <xdr:to>
      <xdr:col>71</xdr:col>
      <xdr:colOff>177800</xdr:colOff>
      <xdr:row>75</xdr:row>
      <xdr:rowOff>23314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854118"/>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51552</xdr:rowOff>
    </xdr:from>
    <xdr:to>
      <xdr:col>72</xdr:col>
      <xdr:colOff>38100</xdr:colOff>
      <xdr:row>76</xdr:row>
      <xdr:rowOff>153152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144279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77499</xdr:rowOff>
    </xdr:from>
    <xdr:to>
      <xdr:col>67</xdr:col>
      <xdr:colOff>101600</xdr:colOff>
      <xdr:row>77</xdr:row>
      <xdr:rowOff>7649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10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0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150222</xdr:rowOff>
    </xdr:from>
    <xdr:to>
      <xdr:col>85</xdr:col>
      <xdr:colOff>177800</xdr:colOff>
      <xdr:row>75</xdr:row>
      <xdr:rowOff>80372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8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6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145764</xdr:rowOff>
    </xdr:from>
    <xdr:to>
      <xdr:col>81</xdr:col>
      <xdr:colOff>101600</xdr:colOff>
      <xdr:row>75</xdr:row>
      <xdr:rowOff>75914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3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92441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60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140706</xdr:rowOff>
    </xdr:from>
    <xdr:to>
      <xdr:col>76</xdr:col>
      <xdr:colOff>165100</xdr:colOff>
      <xdr:row>75</xdr:row>
      <xdr:rowOff>70856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87383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6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143964</xdr:rowOff>
    </xdr:from>
    <xdr:to>
      <xdr:col>72</xdr:col>
      <xdr:colOff>38100</xdr:colOff>
      <xdr:row>75</xdr:row>
      <xdr:rowOff>74114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90641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6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116018</xdr:rowOff>
    </xdr:from>
    <xdr:to>
      <xdr:col>67</xdr:col>
      <xdr:colOff>101600</xdr:colOff>
      <xdr:row>75</xdr:row>
      <xdr:rowOff>46168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0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62695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135389</xdr:rowOff>
    </xdr:from>
    <xdr:to>
      <xdr:col>85</xdr:col>
      <xdr:colOff>127000</xdr:colOff>
      <xdr:row>97</xdr:row>
      <xdr:rowOff>126507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94589"/>
          <a:ext cx="838200" cy="16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112823</xdr:rowOff>
    </xdr:from>
    <xdr:to>
      <xdr:col>81</xdr:col>
      <xdr:colOff>50800</xdr:colOff>
      <xdr:row>97</xdr:row>
      <xdr:rowOff>126507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72023"/>
          <a:ext cx="889000" cy="1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112823</xdr:rowOff>
    </xdr:from>
    <xdr:to>
      <xdr:col>76</xdr:col>
      <xdr:colOff>114300</xdr:colOff>
      <xdr:row>98</xdr:row>
      <xdr:rowOff>33596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72023"/>
          <a:ext cx="889000" cy="26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72361</xdr:rowOff>
    </xdr:from>
    <xdr:to>
      <xdr:col>71</xdr:col>
      <xdr:colOff>177800</xdr:colOff>
      <xdr:row>98</xdr:row>
      <xdr:rowOff>33596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703011"/>
          <a:ext cx="889000" cy="1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166852</xdr:rowOff>
    </xdr:from>
    <xdr:to>
      <xdr:col>72</xdr:col>
      <xdr:colOff>38100</xdr:colOff>
      <xdr:row>98</xdr:row>
      <xdr:rowOff>97002</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9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88129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89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158688</xdr:rowOff>
    </xdr:from>
    <xdr:to>
      <xdr:col>67</xdr:col>
      <xdr:colOff>101600</xdr:colOff>
      <xdr:row>98</xdr:row>
      <xdr:rowOff>88838</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79965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88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84589</xdr:rowOff>
    </xdr:from>
    <xdr:to>
      <xdr:col>85</xdr:col>
      <xdr:colOff>177800</xdr:colOff>
      <xdr:row>97</xdr:row>
      <xdr:rowOff>14739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4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107466</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75707</xdr:rowOff>
    </xdr:from>
    <xdr:to>
      <xdr:col>81</xdr:col>
      <xdr:colOff>101600</xdr:colOff>
      <xdr:row>98</xdr:row>
      <xdr:rowOff>5857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0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168434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7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62023</xdr:rowOff>
    </xdr:from>
    <xdr:to>
      <xdr:col>76</xdr:col>
      <xdr:colOff>165100</xdr:colOff>
      <xdr:row>96</xdr:row>
      <xdr:rowOff>163623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154246</xdr:rowOff>
    </xdr:from>
    <xdr:to>
      <xdr:col>72</xdr:col>
      <xdr:colOff>38100</xdr:colOff>
      <xdr:row>98</xdr:row>
      <xdr:rowOff>84396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100923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56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21561</xdr:rowOff>
    </xdr:from>
    <xdr:to>
      <xdr:col>67</xdr:col>
      <xdr:colOff>101600</xdr:colOff>
      <xdr:row>97</xdr:row>
      <xdr:rowOff>123161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139688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2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86804</xdr:rowOff>
    </xdr:from>
    <xdr:to>
      <xdr:col>102</xdr:col>
      <xdr:colOff>165100</xdr:colOff>
      <xdr:row>38</xdr:row>
      <xdr:rowOff>16954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33481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58229</xdr:rowOff>
    </xdr:from>
    <xdr:to>
      <xdr:col>98</xdr:col>
      <xdr:colOff>38100</xdr:colOff>
      <xdr:row>37</xdr:row>
      <xdr:rowOff>159829</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4906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40716</xdr:rowOff>
    </xdr:from>
    <xdr:to>
      <xdr:col>116</xdr:col>
      <xdr:colOff>63500</xdr:colOff>
      <xdr:row>56</xdr:row>
      <xdr:rowOff>72778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641916"/>
          <a:ext cx="838200" cy="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72778</xdr:rowOff>
    </xdr:from>
    <xdr:to>
      <xdr:col>111</xdr:col>
      <xdr:colOff>177800</xdr:colOff>
      <xdr:row>56</xdr:row>
      <xdr:rowOff>156273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673978"/>
          <a:ext cx="8890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131394</xdr:rowOff>
    </xdr:from>
    <xdr:to>
      <xdr:col>107</xdr:col>
      <xdr:colOff>50800</xdr:colOff>
      <xdr:row>56</xdr:row>
      <xdr:rowOff>156273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9732594"/>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131394</xdr:rowOff>
    </xdr:from>
    <xdr:to>
      <xdr:col>102</xdr:col>
      <xdr:colOff>114300</xdr:colOff>
      <xdr:row>58</xdr:row>
      <xdr:rowOff>114688</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732594"/>
          <a:ext cx="889000" cy="3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41142</xdr:rowOff>
    </xdr:from>
    <xdr:to>
      <xdr:col>102</xdr:col>
      <xdr:colOff>165100</xdr:colOff>
      <xdr:row>58</xdr:row>
      <xdr:rowOff>142742</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133869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75698</xdr:rowOff>
    </xdr:from>
    <xdr:to>
      <xdr:col>98</xdr:col>
      <xdr:colOff>38100</xdr:colOff>
      <xdr:row>59</xdr:row>
      <xdr:rowOff>5848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168425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161366</xdr:rowOff>
    </xdr:from>
    <xdr:to>
      <xdr:col>116</xdr:col>
      <xdr:colOff>114300</xdr:colOff>
      <xdr:row>56</xdr:row>
      <xdr:rowOff>91516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5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12793</xdr:rowOff>
    </xdr:from>
    <xdr:ext cx="534377"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4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21978</xdr:rowOff>
    </xdr:from>
    <xdr:to>
      <xdr:col>112</xdr:col>
      <xdr:colOff>38100</xdr:colOff>
      <xdr:row>56</xdr:row>
      <xdr:rowOff>123578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6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140105</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56111" y="939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105473</xdr:rowOff>
    </xdr:from>
    <xdr:to>
      <xdr:col>107</xdr:col>
      <xdr:colOff>101600</xdr:colOff>
      <xdr:row>57</xdr:row>
      <xdr:rowOff>35623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52150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67111"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80594</xdr:rowOff>
    </xdr:from>
    <xdr:to>
      <xdr:col>102</xdr:col>
      <xdr:colOff>165100</xdr:colOff>
      <xdr:row>57</xdr:row>
      <xdr:rowOff>10744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6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27271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278111" y="94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63888</xdr:rowOff>
    </xdr:from>
    <xdr:to>
      <xdr:col>98</xdr:col>
      <xdr:colOff>38100</xdr:colOff>
      <xdr:row>58</xdr:row>
      <xdr:rowOff>165488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10565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7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72301</xdr:rowOff>
    </xdr:from>
    <xdr:to>
      <xdr:col>116</xdr:col>
      <xdr:colOff>63500</xdr:colOff>
      <xdr:row>75</xdr:row>
      <xdr:rowOff>119850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931051"/>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119850</xdr:rowOff>
    </xdr:from>
    <xdr:to>
      <xdr:col>111</xdr:col>
      <xdr:colOff>177800</xdr:colOff>
      <xdr:row>75</xdr:row>
      <xdr:rowOff>137681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978600"/>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107696</xdr:rowOff>
    </xdr:from>
    <xdr:to>
      <xdr:col>107</xdr:col>
      <xdr:colOff>50800</xdr:colOff>
      <xdr:row>75</xdr:row>
      <xdr:rowOff>137681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9545300" y="12966446"/>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107696</xdr:rowOff>
    </xdr:from>
    <xdr:to>
      <xdr:col>102</xdr:col>
      <xdr:colOff>114300</xdr:colOff>
      <xdr:row>75</xdr:row>
      <xdr:rowOff>160502</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966446"/>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90881</xdr:rowOff>
    </xdr:from>
    <xdr:to>
      <xdr:col>102</xdr:col>
      <xdr:colOff>165100</xdr:colOff>
      <xdr:row>77</xdr:row>
      <xdr:rowOff>21031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27293</xdr:rowOff>
    </xdr:from>
    <xdr:to>
      <xdr:col>98</xdr:col>
      <xdr:colOff>38100</xdr:colOff>
      <xdr:row>76</xdr:row>
      <xdr:rowOff>128893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120020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1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21501</xdr:rowOff>
    </xdr:from>
    <xdr:to>
      <xdr:col>116</xdr:col>
      <xdr:colOff>114300</xdr:colOff>
      <xdr:row>75</xdr:row>
      <xdr:rowOff>123101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88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171378</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28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69050</xdr:rowOff>
    </xdr:from>
    <xdr:to>
      <xdr:col>112</xdr:col>
      <xdr:colOff>38100</xdr:colOff>
      <xdr:row>75</xdr:row>
      <xdr:rowOff>170650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9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86881</xdr:rowOff>
    </xdr:from>
    <xdr:to>
      <xdr:col>107</xdr:col>
      <xdr:colOff>101600</xdr:colOff>
      <xdr:row>76</xdr:row>
      <xdr:rowOff>17032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945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8157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30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56896</xdr:rowOff>
    </xdr:from>
    <xdr:to>
      <xdr:col>102</xdr:col>
      <xdr:colOff>165100</xdr:colOff>
      <xdr:row>75</xdr:row>
      <xdr:rowOff>158496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3573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109703</xdr:rowOff>
    </xdr:from>
    <xdr:to>
      <xdr:col>98</xdr:col>
      <xdr:colOff>38100</xdr:colOff>
      <xdr:row>76</xdr:row>
      <xdr:rowOff>39852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56380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7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469,260</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4,427</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人件費は、決算額では前年度比</a:t>
          </a:r>
          <a:r>
            <a:rPr kumimoji="1" lang="en-US" altLang="ja-JP" sz="1300">
              <a:latin typeface="ＭＳ Ｐゴシック" panose="020B0600070205080204" pitchFamily="50" charset="-128"/>
              <a:ea typeface="ＭＳ Ｐゴシック" panose="020B0600070205080204" pitchFamily="50" charset="-128"/>
            </a:rPr>
            <a:t>22,151</a:t>
          </a:r>
          <a:r>
            <a:rPr kumimoji="1" lang="ja-JP" altLang="en-US" sz="1300">
              <a:latin typeface="ＭＳ Ｐゴシック" panose="020B0600070205080204" pitchFamily="50" charset="-128"/>
              <a:ea typeface="ＭＳ Ｐゴシック" panose="020B0600070205080204" pitchFamily="50" charset="-128"/>
            </a:rPr>
            <a:t>千円の減となっているが、給与改定に伴う増等により、引き続き住民一人当たり</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円を超えており、高止まりの傾向にある。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物件費は、住民一人当たりで前年度比</a:t>
          </a:r>
          <a:r>
            <a:rPr kumimoji="1" lang="en-US" altLang="ja-JP" sz="1300">
              <a:latin typeface="ＭＳ Ｐゴシック" panose="020B0600070205080204" pitchFamily="50" charset="-128"/>
              <a:ea typeface="ＭＳ Ｐゴシック" panose="020B0600070205080204" pitchFamily="50" charset="-128"/>
            </a:rPr>
            <a:t>6,932</a:t>
          </a:r>
          <a:r>
            <a:rPr kumimoji="1" lang="ja-JP" altLang="en-US" sz="1300">
              <a:latin typeface="ＭＳ Ｐゴシック" panose="020B0600070205080204" pitchFamily="50" charset="-128"/>
              <a:ea typeface="ＭＳ Ｐゴシック" panose="020B0600070205080204" pitchFamily="50" charset="-128"/>
            </a:rPr>
            <a:t>円の減となっており、これは新型コロナウイルス感染症対策に係る経費の減少による影響が大きい。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扶助費は、自立支援福祉事業費、福祉医療費給付事業費等の増加により、前年度比</a:t>
          </a:r>
          <a:r>
            <a:rPr kumimoji="1" lang="en-US" altLang="ja-JP" sz="1300">
              <a:latin typeface="ＭＳ Ｐゴシック" panose="020B0600070205080204" pitchFamily="50" charset="-128"/>
              <a:ea typeface="ＭＳ Ｐゴシック" panose="020B0600070205080204" pitchFamily="50" charset="-128"/>
            </a:rPr>
            <a:t>1,692</a:t>
          </a:r>
          <a:r>
            <a:rPr kumimoji="1" lang="ja-JP" altLang="en-US" sz="1300">
              <a:latin typeface="ＭＳ Ｐゴシック" panose="020B0600070205080204" pitchFamily="50" charset="-128"/>
              <a:ea typeface="ＭＳ Ｐゴシック" panose="020B0600070205080204" pitchFamily="50" charset="-128"/>
            </a:rPr>
            <a:t>円の増となっている。今後も高齢化の進展や障がい者数の増加が見込まれることから、適正水準の維持に努める。</a:t>
          </a: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普通建設事業費のうち新規整備分は、基幹博物館整備の完了等により、前年度比</a:t>
          </a:r>
          <a:r>
            <a:rPr kumimoji="1" lang="en-US" altLang="ja-JP" sz="1300">
              <a:latin typeface="ＭＳ Ｐゴシック" panose="020B0600070205080204" pitchFamily="50" charset="-128"/>
              <a:ea typeface="ＭＳ Ｐゴシック" panose="020B0600070205080204" pitchFamily="50" charset="-128"/>
            </a:rPr>
            <a:t>15,433</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今後も事業の選択と集中により、真に必要な事業について財源を確保しながら進めることで、健全財政の堅持に努める。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235,475
231,189
978.47
114,286,325
110,498,996
2,902,925
60,375,899
68,747,640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117602</xdr:rowOff>
    </xdr:from>
    <xdr:to>
      <xdr:col>24</xdr:col>
      <xdr:colOff>63500</xdr:colOff>
      <xdr:row>35</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835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86360</xdr:rowOff>
    </xdr:from>
    <xdr:to>
      <xdr:col>19</xdr:col>
      <xdr:colOff>177800</xdr:colOff>
      <xdr:row>35</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7110"/>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86360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3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47752</xdr:rowOff>
    </xdr:from>
    <xdr:to>
      <xdr:col>10</xdr:col>
      <xdr:colOff>165100</xdr:colOff>
      <xdr:row>35</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12700</xdr:rowOff>
    </xdr:from>
    <xdr:to>
      <xdr:col>6</xdr:col>
      <xdr:colOff>38100</xdr:colOff>
      <xdr:row>35</xdr:row>
      <xdr:rowOff>114300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105427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66802</xdr:rowOff>
    </xdr:from>
    <xdr:to>
      <xdr:col>24</xdr:col>
      <xdr:colOff>114300</xdr:colOff>
      <xdr:row>35</xdr:row>
      <xdr:rowOff>168402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35560</xdr:rowOff>
    </xdr:from>
    <xdr:to>
      <xdr:col>15</xdr:col>
      <xdr:colOff>101600</xdr:colOff>
      <xdr:row>35</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153687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116349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101168</xdr:rowOff>
    </xdr:from>
    <xdr:to>
      <xdr:col>24</xdr:col>
      <xdr:colOff>63500</xdr:colOff>
      <xdr:row>57</xdr:row>
      <xdr:rowOff>104686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73818"/>
          <a:ext cx="8382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104686</xdr:rowOff>
    </xdr:from>
    <xdr:to>
      <xdr:col>19</xdr:col>
      <xdr:colOff>177800</xdr:colOff>
      <xdr:row>58</xdr:row>
      <xdr:rowOff>22111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7336"/>
          <a:ext cx="889000" cy="8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126352</xdr:rowOff>
    </xdr:from>
    <xdr:to>
      <xdr:col>15</xdr:col>
      <xdr:colOff>50800</xdr:colOff>
      <xdr:row>58</xdr:row>
      <xdr:rowOff>22111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8852"/>
          <a:ext cx="889000" cy="12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126352</xdr:rowOff>
    </xdr:from>
    <xdr:to>
      <xdr:col>10</xdr:col>
      <xdr:colOff>114300</xdr:colOff>
      <xdr:row>58</xdr:row>
      <xdr:rowOff>26784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8852"/>
          <a:ext cx="889000" cy="127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50368</xdr:rowOff>
    </xdr:from>
    <xdr:to>
      <xdr:col>24</xdr:col>
      <xdr:colOff>114300</xdr:colOff>
      <xdr:row>57</xdr:row>
      <xdr:rowOff>151968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73245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7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53886</xdr:rowOff>
    </xdr:from>
    <xdr:to>
      <xdr:col>20</xdr:col>
      <xdr:colOff>38100</xdr:colOff>
      <xdr:row>57</xdr:row>
      <xdr:rowOff>155486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142761</xdr:rowOff>
    </xdr:from>
    <xdr:to>
      <xdr:col>15</xdr:col>
      <xdr:colOff>101600</xdr:colOff>
      <xdr:row>58</xdr:row>
      <xdr:rowOff>72911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89438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75552</xdr:rowOff>
    </xdr:from>
    <xdr:to>
      <xdr:col>10</xdr:col>
      <xdr:colOff>165100</xdr:colOff>
      <xdr:row>51</xdr:row>
      <xdr:rowOff>5702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22229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2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147434</xdr:rowOff>
    </xdr:from>
    <xdr:to>
      <xdr:col>6</xdr:col>
      <xdr:colOff>38100</xdr:colOff>
      <xdr:row>58</xdr:row>
      <xdr:rowOff>77584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94111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128608</xdr:rowOff>
    </xdr:from>
    <xdr:to>
      <xdr:col>24</xdr:col>
      <xdr:colOff>63500</xdr:colOff>
      <xdr:row>78</xdr:row>
      <xdr:rowOff>19200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30258"/>
          <a:ext cx="838200" cy="6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122499</xdr:rowOff>
    </xdr:from>
    <xdr:to>
      <xdr:col>19</xdr:col>
      <xdr:colOff>177800</xdr:colOff>
      <xdr:row>78</xdr:row>
      <xdr:rowOff>19200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24149"/>
          <a:ext cx="889000" cy="6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122499</xdr:rowOff>
    </xdr:from>
    <xdr:to>
      <xdr:col>15</xdr:col>
      <xdr:colOff>50800</xdr:colOff>
      <xdr:row>78</xdr:row>
      <xdr:rowOff>135722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24149"/>
          <a:ext cx="889000" cy="18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135722</xdr:rowOff>
    </xdr:from>
    <xdr:to>
      <xdr:col>10</xdr:col>
      <xdr:colOff>114300</xdr:colOff>
      <xdr:row>79</xdr:row>
      <xdr:rowOff>49248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08822"/>
          <a:ext cx="8890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102067</xdr:rowOff>
    </xdr:from>
    <xdr:to>
      <xdr:col>10</xdr:col>
      <xdr:colOff>165100</xdr:colOff>
      <xdr:row>79</xdr:row>
      <xdr:rowOff>32217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7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23344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6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139018</xdr:rowOff>
    </xdr:from>
    <xdr:to>
      <xdr:col>6</xdr:col>
      <xdr:colOff>38100</xdr:colOff>
      <xdr:row>79</xdr:row>
      <xdr:rowOff>69168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51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85695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8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77808</xdr:rowOff>
    </xdr:from>
    <xdr:to>
      <xdr:col>24</xdr:col>
      <xdr:colOff>114300</xdr:colOff>
      <xdr:row>78</xdr:row>
      <xdr:rowOff>7958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56235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5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139850</xdr:rowOff>
    </xdr:from>
    <xdr:to>
      <xdr:col>20</xdr:col>
      <xdr:colOff>38100</xdr:colOff>
      <xdr:row>78</xdr:row>
      <xdr:rowOff>70000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61127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3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71699</xdr:rowOff>
    </xdr:from>
    <xdr:to>
      <xdr:col>15</xdr:col>
      <xdr:colOff>101600</xdr:colOff>
      <xdr:row>78</xdr:row>
      <xdr:rowOff>1849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164426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6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84922</xdr:rowOff>
    </xdr:from>
    <xdr:to>
      <xdr:col>10</xdr:col>
      <xdr:colOff>165100</xdr:colOff>
      <xdr:row>79</xdr:row>
      <xdr:rowOff>15072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31599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3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169898</xdr:rowOff>
    </xdr:from>
    <xdr:to>
      <xdr:col>6</xdr:col>
      <xdr:colOff>38100</xdr:colOff>
      <xdr:row>79</xdr:row>
      <xdr:rowOff>100048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91175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116611</xdr:rowOff>
    </xdr:from>
    <xdr:to>
      <xdr:col>24</xdr:col>
      <xdr:colOff>63500</xdr:colOff>
      <xdr:row>97</xdr:row>
      <xdr:rowOff>19038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5811"/>
          <a:ext cx="838200" cy="7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113867</xdr:rowOff>
    </xdr:from>
    <xdr:to>
      <xdr:col>19</xdr:col>
      <xdr:colOff>177800</xdr:colOff>
      <xdr:row>96</xdr:row>
      <xdr:rowOff>116611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57306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113867</xdr:rowOff>
    </xdr:from>
    <xdr:to>
      <xdr:col>15</xdr:col>
      <xdr:colOff>50800</xdr:colOff>
      <xdr:row>98</xdr:row>
      <xdr:rowOff>78036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73067"/>
          <a:ext cx="889000" cy="30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78036</xdr:rowOff>
    </xdr:from>
    <xdr:to>
      <xdr:col>10</xdr:col>
      <xdr:colOff>114300</xdr:colOff>
      <xdr:row>98</xdr:row>
      <xdr:rowOff>119678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0136"/>
          <a:ext cx="889000" cy="4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63945</xdr:rowOff>
    </xdr:from>
    <xdr:to>
      <xdr:col>10</xdr:col>
      <xdr:colOff>165100</xdr:colOff>
      <xdr:row>97</xdr:row>
      <xdr:rowOff>165545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10622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37046</xdr:rowOff>
    </xdr:from>
    <xdr:to>
      <xdr:col>6</xdr:col>
      <xdr:colOff>38100</xdr:colOff>
      <xdr:row>97</xdr:row>
      <xdr:rowOff>138646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6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155173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139688</xdr:rowOff>
    </xdr:from>
    <xdr:to>
      <xdr:col>24</xdr:col>
      <xdr:colOff>114300</xdr:colOff>
      <xdr:row>97</xdr:row>
      <xdr:rowOff>69838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118115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65811</xdr:rowOff>
    </xdr:from>
    <xdr:to>
      <xdr:col>20</xdr:col>
      <xdr:colOff>38100</xdr:colOff>
      <xdr:row>96</xdr:row>
      <xdr:rowOff>167411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158538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63067</xdr:rowOff>
    </xdr:from>
    <xdr:to>
      <xdr:col>15</xdr:col>
      <xdr:colOff>101600</xdr:colOff>
      <xdr:row>96</xdr:row>
      <xdr:rowOff>164667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155794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27236</xdr:rowOff>
    </xdr:from>
    <xdr:to>
      <xdr:col>10</xdr:col>
      <xdr:colOff>165100</xdr:colOff>
      <xdr:row>98</xdr:row>
      <xdr:rowOff>128836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119963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68878</xdr:rowOff>
    </xdr:from>
    <xdr:to>
      <xdr:col>6</xdr:col>
      <xdr:colOff>38100</xdr:colOff>
      <xdr:row>98</xdr:row>
      <xdr:rowOff>170478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7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161605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154940</xdr:rowOff>
    </xdr:from>
    <xdr:to>
      <xdr:col>55</xdr:col>
      <xdr:colOff>0</xdr:colOff>
      <xdr:row>37</xdr:row>
      <xdr:rowOff>165989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98590"/>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165989</xdr:rowOff>
    </xdr:from>
    <xdr:to>
      <xdr:col>50</xdr:col>
      <xdr:colOff>114300</xdr:colOff>
      <xdr:row>38</xdr:row>
      <xdr:rowOff>1016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096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165989</xdr:rowOff>
    </xdr:from>
    <xdr:to>
      <xdr:col>45</xdr:col>
      <xdr:colOff>177800</xdr:colOff>
      <xdr:row>38</xdr:row>
      <xdr:rowOff>1016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09639"/>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25400</xdr:rowOff>
    </xdr:from>
    <xdr:to>
      <xdr:col>41</xdr:col>
      <xdr:colOff>50800</xdr:colOff>
      <xdr:row>37</xdr:row>
      <xdr:rowOff>165989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369050"/>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39370</xdr:rowOff>
    </xdr:from>
    <xdr:to>
      <xdr:col>41</xdr:col>
      <xdr:colOff>101600</xdr:colOff>
      <xdr:row>37</xdr:row>
      <xdr:rowOff>140970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157497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58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29464</xdr:rowOff>
    </xdr:from>
    <xdr:to>
      <xdr:col>36</xdr:col>
      <xdr:colOff>165100</xdr:colOff>
      <xdr:row>37</xdr:row>
      <xdr:rowOff>131064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122191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4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104140</xdr:rowOff>
    </xdr:from>
    <xdr:to>
      <xdr:col>55</xdr:col>
      <xdr:colOff>50800</xdr:colOff>
      <xdr:row>38</xdr:row>
      <xdr:rowOff>34290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82567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115189</xdr:rowOff>
    </xdr:from>
    <xdr:to>
      <xdr:col>50</xdr:col>
      <xdr:colOff>165100</xdr:colOff>
      <xdr:row>38</xdr:row>
      <xdr:rowOff>45339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36466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121666</xdr:rowOff>
    </xdr:from>
    <xdr:to>
      <xdr:col>46</xdr:col>
      <xdr:colOff>38100</xdr:colOff>
      <xdr:row>38</xdr:row>
      <xdr:rowOff>51815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42943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5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115189</xdr:rowOff>
    </xdr:from>
    <xdr:to>
      <xdr:col>41</xdr:col>
      <xdr:colOff>101600</xdr:colOff>
      <xdr:row>38</xdr:row>
      <xdr:rowOff>45339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36466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92727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0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65939</xdr:rowOff>
    </xdr:from>
    <xdr:to>
      <xdr:col>55</xdr:col>
      <xdr:colOff>0</xdr:colOff>
      <xdr:row>54</xdr:row>
      <xdr:rowOff>115468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152789"/>
          <a:ext cx="8382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65939</xdr:rowOff>
    </xdr:from>
    <xdr:to>
      <xdr:col>50</xdr:col>
      <xdr:colOff>114300</xdr:colOff>
      <xdr:row>54</xdr:row>
      <xdr:rowOff>131546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152789"/>
          <a:ext cx="889000" cy="23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84227</xdr:rowOff>
    </xdr:from>
    <xdr:to>
      <xdr:col>45</xdr:col>
      <xdr:colOff>177800</xdr:colOff>
      <xdr:row>54</xdr:row>
      <xdr:rowOff>131546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42527"/>
          <a:ext cx="889000" cy="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84227</xdr:rowOff>
    </xdr:from>
    <xdr:to>
      <xdr:col>41</xdr:col>
      <xdr:colOff>50800</xdr:colOff>
      <xdr:row>54</xdr:row>
      <xdr:rowOff>149072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42527"/>
          <a:ext cx="889000" cy="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122580</xdr:rowOff>
    </xdr:from>
    <xdr:to>
      <xdr:col>41</xdr:col>
      <xdr:colOff>101600</xdr:colOff>
      <xdr:row>57</xdr:row>
      <xdr:rowOff>52730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43857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128143</xdr:rowOff>
    </xdr:from>
    <xdr:to>
      <xdr:col>36</xdr:col>
      <xdr:colOff>165100</xdr:colOff>
      <xdr:row>57</xdr:row>
      <xdr:rowOff>58293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49420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8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64668</xdr:rowOff>
    </xdr:from>
    <xdr:to>
      <xdr:col>55</xdr:col>
      <xdr:colOff>50800</xdr:colOff>
      <xdr:row>54</xdr:row>
      <xdr:rowOff>166268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3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87545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15139</xdr:rowOff>
    </xdr:from>
    <xdr:to>
      <xdr:col>50</xdr:col>
      <xdr:colOff>165100</xdr:colOff>
      <xdr:row>53</xdr:row>
      <xdr:rowOff>116739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0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133266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8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80746</xdr:rowOff>
    </xdr:from>
    <xdr:to>
      <xdr:col>46</xdr:col>
      <xdr:colOff>38100</xdr:colOff>
      <xdr:row>55</xdr:row>
      <xdr:rowOff>10896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27423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33427</xdr:rowOff>
    </xdr:from>
    <xdr:to>
      <xdr:col>41</xdr:col>
      <xdr:colOff>101600</xdr:colOff>
      <xdr:row>54</xdr:row>
      <xdr:rowOff>135027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2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151554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6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98272</xdr:rowOff>
    </xdr:from>
    <xdr:to>
      <xdr:col>36</xdr:col>
      <xdr:colOff>165100</xdr:colOff>
      <xdr:row>55</xdr:row>
      <xdr:rowOff>28422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5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44949</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13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168405</xdr:rowOff>
    </xdr:from>
    <xdr:to>
      <xdr:col>55</xdr:col>
      <xdr:colOff>0</xdr:colOff>
      <xdr:row>76</xdr:row>
      <xdr:rowOff>36226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27155"/>
          <a:ext cx="838200" cy="3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168405</xdr:rowOff>
    </xdr:from>
    <xdr:to>
      <xdr:col>50</xdr:col>
      <xdr:colOff>114300</xdr:colOff>
      <xdr:row>76</xdr:row>
      <xdr:rowOff>70679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2715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56637</xdr:rowOff>
    </xdr:from>
    <xdr:to>
      <xdr:col>45</xdr:col>
      <xdr:colOff>177800</xdr:colOff>
      <xdr:row>76</xdr:row>
      <xdr:rowOff>70679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15387"/>
          <a:ext cx="8890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56637</xdr:rowOff>
    </xdr:from>
    <xdr:to>
      <xdr:col>41</xdr:col>
      <xdr:colOff>50800</xdr:colOff>
      <xdr:row>78</xdr:row>
      <xdr:rowOff>47803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15387"/>
          <a:ext cx="889000" cy="5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164762</xdr:rowOff>
    </xdr:from>
    <xdr:to>
      <xdr:col>41</xdr:col>
      <xdr:colOff>101600</xdr:colOff>
      <xdr:row>78</xdr:row>
      <xdr:rowOff>94912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86039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87495</xdr:rowOff>
    </xdr:from>
    <xdr:to>
      <xdr:col>36</xdr:col>
      <xdr:colOff>165100</xdr:colOff>
      <xdr:row>79</xdr:row>
      <xdr:rowOff>17645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8772</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156876</xdr:rowOff>
    </xdr:from>
    <xdr:to>
      <xdr:col>55</xdr:col>
      <xdr:colOff>50800</xdr:colOff>
      <xdr:row>76</xdr:row>
      <xdr:rowOff>87026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8303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117606</xdr:rowOff>
    </xdr:from>
    <xdr:to>
      <xdr:col>50</xdr:col>
      <xdr:colOff>165100</xdr:colOff>
      <xdr:row>76</xdr:row>
      <xdr:rowOff>47755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76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64283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5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19879</xdr:rowOff>
    </xdr:from>
    <xdr:to>
      <xdr:col>46</xdr:col>
      <xdr:colOff>38100</xdr:colOff>
      <xdr:row>76</xdr:row>
      <xdr:rowOff>121479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138006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5837</xdr:rowOff>
    </xdr:from>
    <xdr:to>
      <xdr:col>41</xdr:col>
      <xdr:colOff>101600</xdr:colOff>
      <xdr:row>75</xdr:row>
      <xdr:rowOff>107437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123964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3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168453</xdr:rowOff>
    </xdr:from>
    <xdr:to>
      <xdr:col>36</xdr:col>
      <xdr:colOff>165100</xdr:colOff>
      <xdr:row>78</xdr:row>
      <xdr:rowOff>98603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115130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4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61244</xdr:rowOff>
    </xdr:from>
    <xdr:to>
      <xdr:col>55</xdr:col>
      <xdr:colOff>0</xdr:colOff>
      <xdr:row>96</xdr:row>
      <xdr:rowOff>12119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48994"/>
          <a:ext cx="838200" cy="12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12119</xdr:rowOff>
    </xdr:from>
    <xdr:to>
      <xdr:col>50</xdr:col>
      <xdr:colOff>114300</xdr:colOff>
      <xdr:row>96</xdr:row>
      <xdr:rowOff>128727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71319"/>
          <a:ext cx="889000" cy="1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81750</xdr:rowOff>
    </xdr:from>
    <xdr:to>
      <xdr:col>45</xdr:col>
      <xdr:colOff>177800</xdr:colOff>
      <xdr:row>96</xdr:row>
      <xdr:rowOff>128727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40950"/>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39002</xdr:rowOff>
    </xdr:from>
    <xdr:to>
      <xdr:col>41</xdr:col>
      <xdr:colOff>50800</xdr:colOff>
      <xdr:row>96</xdr:row>
      <xdr:rowOff>81750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98202"/>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10444</xdr:rowOff>
    </xdr:from>
    <xdr:to>
      <xdr:col>55</xdr:col>
      <xdr:colOff>50800</xdr:colOff>
      <xdr:row>95</xdr:row>
      <xdr:rowOff>112044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33321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4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132769</xdr:rowOff>
    </xdr:from>
    <xdr:to>
      <xdr:col>50</xdr:col>
      <xdr:colOff>165100</xdr:colOff>
      <xdr:row>96</xdr:row>
      <xdr:rowOff>62919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54046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1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77927</xdr:rowOff>
    </xdr:from>
    <xdr:to>
      <xdr:col>46</xdr:col>
      <xdr:colOff>38100</xdr:colOff>
      <xdr:row>97</xdr:row>
      <xdr:rowOff>8077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170654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30950</xdr:rowOff>
    </xdr:from>
    <xdr:to>
      <xdr:col>41</xdr:col>
      <xdr:colOff>101600</xdr:colOff>
      <xdr:row>96</xdr:row>
      <xdr:rowOff>132550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123677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8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159652</xdr:rowOff>
    </xdr:from>
    <xdr:to>
      <xdr:col>36</xdr:col>
      <xdr:colOff>165100</xdr:colOff>
      <xdr:row>96</xdr:row>
      <xdr:rowOff>89802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4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80929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4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171378</xdr:rowOff>
    </xdr:from>
    <xdr:to>
      <xdr:col>85</xdr:col>
      <xdr:colOff>127000</xdr:colOff>
      <xdr:row>37</xdr:row>
      <xdr:rowOff>125984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43578"/>
          <a:ext cx="838200" cy="12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126964</xdr:rowOff>
    </xdr:from>
    <xdr:to>
      <xdr:col>81</xdr:col>
      <xdr:colOff>50800</xdr:colOff>
      <xdr:row>36</xdr:row>
      <xdr:rowOff>171378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9916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126964</xdr:rowOff>
    </xdr:from>
    <xdr:to>
      <xdr:col>76</xdr:col>
      <xdr:colOff>114300</xdr:colOff>
      <xdr:row>37</xdr:row>
      <xdr:rowOff>52941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99164"/>
          <a:ext cx="889000" cy="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68507</xdr:rowOff>
    </xdr:from>
    <xdr:to>
      <xdr:col>71</xdr:col>
      <xdr:colOff>177800</xdr:colOff>
      <xdr:row>37</xdr:row>
      <xdr:rowOff>52941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7807"/>
          <a:ext cx="889000" cy="49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46119</xdr:rowOff>
    </xdr:from>
    <xdr:to>
      <xdr:col>72</xdr:col>
      <xdr:colOff>38100</xdr:colOff>
      <xdr:row>36</xdr:row>
      <xdr:rowOff>147719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164246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55263</xdr:rowOff>
    </xdr:from>
    <xdr:to>
      <xdr:col>67</xdr:col>
      <xdr:colOff>101600</xdr:colOff>
      <xdr:row>36</xdr:row>
      <xdr:rowOff>156863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147990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75184</xdr:rowOff>
    </xdr:from>
    <xdr:to>
      <xdr:col>85</xdr:col>
      <xdr:colOff>177800</xdr:colOff>
      <xdr:row>38</xdr:row>
      <xdr:rowOff>5335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53611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120578</xdr:rowOff>
    </xdr:from>
    <xdr:to>
      <xdr:col>81</xdr:col>
      <xdr:colOff>101600</xdr:colOff>
      <xdr:row>37</xdr:row>
      <xdr:rowOff>50728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67255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76164</xdr:rowOff>
    </xdr:from>
    <xdr:to>
      <xdr:col>76</xdr:col>
      <xdr:colOff>165100</xdr:colOff>
      <xdr:row>37</xdr:row>
      <xdr:rowOff>6314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22841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2141</xdr:rowOff>
    </xdr:from>
    <xdr:to>
      <xdr:col>72</xdr:col>
      <xdr:colOff>38100</xdr:colOff>
      <xdr:row>37</xdr:row>
      <xdr:rowOff>103741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94868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3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17707</xdr:rowOff>
    </xdr:from>
    <xdr:to>
      <xdr:col>67</xdr:col>
      <xdr:colOff>101600</xdr:colOff>
      <xdr:row>34</xdr:row>
      <xdr:rowOff>119307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135834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2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46431</xdr:rowOff>
    </xdr:from>
    <xdr:to>
      <xdr:col>85</xdr:col>
      <xdr:colOff>127000</xdr:colOff>
      <xdr:row>53</xdr:row>
      <xdr:rowOff>21788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961831"/>
          <a:ext cx="8382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103215</xdr:rowOff>
    </xdr:from>
    <xdr:to>
      <xdr:col>81</xdr:col>
      <xdr:colOff>50800</xdr:colOff>
      <xdr:row>52</xdr:row>
      <xdr:rowOff>46431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8847165"/>
          <a:ext cx="889000" cy="1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103215</xdr:rowOff>
    </xdr:from>
    <xdr:to>
      <xdr:col>76</xdr:col>
      <xdr:colOff>114300</xdr:colOff>
      <xdr:row>52</xdr:row>
      <xdr:rowOff>114851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8847165"/>
          <a:ext cx="889000" cy="18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114851</xdr:rowOff>
    </xdr:from>
    <xdr:to>
      <xdr:col>71</xdr:col>
      <xdr:colOff>177800</xdr:colOff>
      <xdr:row>54</xdr:row>
      <xdr:rowOff>59758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030251"/>
          <a:ext cx="889000" cy="28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14970</xdr:rowOff>
    </xdr:from>
    <xdr:to>
      <xdr:col>72</xdr:col>
      <xdr:colOff>38100</xdr:colOff>
      <xdr:row>55</xdr:row>
      <xdr:rowOff>116570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107697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53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78910</xdr:rowOff>
    </xdr:from>
    <xdr:to>
      <xdr:col>67</xdr:col>
      <xdr:colOff>101600</xdr:colOff>
      <xdr:row>56</xdr:row>
      <xdr:rowOff>9060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5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142438</xdr:rowOff>
    </xdr:from>
    <xdr:to>
      <xdr:col>85</xdr:col>
      <xdr:colOff>177800</xdr:colOff>
      <xdr:row>53</xdr:row>
      <xdr:rowOff>72588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165315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167081</xdr:rowOff>
    </xdr:from>
    <xdr:to>
      <xdr:col>81</xdr:col>
      <xdr:colOff>101600</xdr:colOff>
      <xdr:row>52</xdr:row>
      <xdr:rowOff>97231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9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113758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6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52415</xdr:rowOff>
    </xdr:from>
    <xdr:to>
      <xdr:col>76</xdr:col>
      <xdr:colOff>165100</xdr:colOff>
      <xdr:row>51</xdr:row>
      <xdr:rowOff>154015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87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170542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5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64051</xdr:rowOff>
    </xdr:from>
    <xdr:to>
      <xdr:col>72</xdr:col>
      <xdr:colOff>38100</xdr:colOff>
      <xdr:row>52</xdr:row>
      <xdr:rowOff>165651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10728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75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8958</xdr:rowOff>
    </xdr:from>
    <xdr:to>
      <xdr:col>67</xdr:col>
      <xdr:colOff>101600</xdr:colOff>
      <xdr:row>54</xdr:row>
      <xdr:rowOff>110558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127085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4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138481</xdr:rowOff>
    </xdr:from>
    <xdr:to>
      <xdr:col>85</xdr:col>
      <xdr:colOff>127000</xdr:colOff>
      <xdr:row>78</xdr:row>
      <xdr:rowOff>141148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1158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127433</xdr:rowOff>
    </xdr:from>
    <xdr:to>
      <xdr:col>81</xdr:col>
      <xdr:colOff>50800</xdr:colOff>
      <xdr:row>78</xdr:row>
      <xdr:rowOff>141148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053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112497</xdr:rowOff>
    </xdr:from>
    <xdr:to>
      <xdr:col>76</xdr:col>
      <xdr:colOff>114300</xdr:colOff>
      <xdr:row>78</xdr:row>
      <xdr:rowOff>127433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85597"/>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112497</xdr:rowOff>
    </xdr:from>
    <xdr:to>
      <xdr:col>71</xdr:col>
      <xdr:colOff>177800</xdr:colOff>
      <xdr:row>79</xdr:row>
      <xdr:rowOff>33629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85597"/>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113207</xdr:rowOff>
    </xdr:from>
    <xdr:to>
      <xdr:col>72</xdr:col>
      <xdr:colOff>38100</xdr:colOff>
      <xdr:row>79</xdr:row>
      <xdr:rowOff>43357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34484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579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116179</xdr:rowOff>
    </xdr:from>
    <xdr:to>
      <xdr:col>67</xdr:col>
      <xdr:colOff>101600</xdr:colOff>
      <xdr:row>79</xdr:row>
      <xdr:rowOff>46329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8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62856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264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87681</xdr:rowOff>
    </xdr:from>
    <xdr:to>
      <xdr:col>85</xdr:col>
      <xdr:colOff>177800</xdr:colOff>
      <xdr:row>79</xdr:row>
      <xdr:rowOff>17831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59250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90348</xdr:rowOff>
    </xdr:from>
    <xdr:to>
      <xdr:col>81</xdr:col>
      <xdr:colOff>101600</xdr:colOff>
      <xdr:row>79</xdr:row>
      <xdr:rowOff>20498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37025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238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76633</xdr:rowOff>
    </xdr:from>
    <xdr:to>
      <xdr:col>76</xdr:col>
      <xdr:colOff>165100</xdr:colOff>
      <xdr:row>79</xdr:row>
      <xdr:rowOff>6783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169360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54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61697</xdr:rowOff>
    </xdr:from>
    <xdr:to>
      <xdr:col>72</xdr:col>
      <xdr:colOff>38100</xdr:colOff>
      <xdr:row>78</xdr:row>
      <xdr:rowOff>163297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8374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2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154279</xdr:rowOff>
    </xdr:from>
    <xdr:to>
      <xdr:col>67</xdr:col>
      <xdr:colOff>101600</xdr:colOff>
      <xdr:row>79</xdr:row>
      <xdr:rowOff>84429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75556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25115</xdr:rowOff>
    </xdr:from>
    <xdr:to>
      <xdr:col>85</xdr:col>
      <xdr:colOff>127000</xdr:colOff>
      <xdr:row>95</xdr:row>
      <xdr:rowOff>29572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312865"/>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20056</xdr:rowOff>
    </xdr:from>
    <xdr:to>
      <xdr:col>81</xdr:col>
      <xdr:colOff>50800</xdr:colOff>
      <xdr:row>95</xdr:row>
      <xdr:rowOff>25115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307806"/>
          <a:ext cx="889000" cy="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20056</xdr:rowOff>
    </xdr:from>
    <xdr:to>
      <xdr:col>76</xdr:col>
      <xdr:colOff>114300</xdr:colOff>
      <xdr:row>95</xdr:row>
      <xdr:rowOff>23285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07806"/>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166790</xdr:rowOff>
    </xdr:from>
    <xdr:to>
      <xdr:col>71</xdr:col>
      <xdr:colOff>177800</xdr:colOff>
      <xdr:row>95</xdr:row>
      <xdr:rowOff>23285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283090"/>
          <a:ext cx="889000" cy="2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51552</xdr:rowOff>
    </xdr:from>
    <xdr:to>
      <xdr:col>72</xdr:col>
      <xdr:colOff>38100</xdr:colOff>
      <xdr:row>96</xdr:row>
      <xdr:rowOff>153152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144279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170197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150222</xdr:rowOff>
    </xdr:from>
    <xdr:to>
      <xdr:col>85</xdr:col>
      <xdr:colOff>177800</xdr:colOff>
      <xdr:row>95</xdr:row>
      <xdr:rowOff>80372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1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145765</xdr:rowOff>
    </xdr:from>
    <xdr:to>
      <xdr:col>81</xdr:col>
      <xdr:colOff>101600</xdr:colOff>
      <xdr:row>95</xdr:row>
      <xdr:rowOff>75915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92442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3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140706</xdr:rowOff>
    </xdr:from>
    <xdr:to>
      <xdr:col>76</xdr:col>
      <xdr:colOff>165100</xdr:colOff>
      <xdr:row>95</xdr:row>
      <xdr:rowOff>70856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87383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3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143935</xdr:rowOff>
    </xdr:from>
    <xdr:to>
      <xdr:col>72</xdr:col>
      <xdr:colOff>38100</xdr:colOff>
      <xdr:row>95</xdr:row>
      <xdr:rowOff>74085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90612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115990</xdr:rowOff>
    </xdr:from>
    <xdr:to>
      <xdr:col>67</xdr:col>
      <xdr:colOff>101600</xdr:colOff>
      <xdr:row>95</xdr:row>
      <xdr:rowOff>46140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62667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0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135763</xdr:rowOff>
    </xdr:from>
    <xdr:to>
      <xdr:col>102</xdr:col>
      <xdr:colOff>165100</xdr:colOff>
      <xdr:row>39</xdr:row>
      <xdr:rowOff>65913</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82440</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26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92346</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35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民生費は、自立支援福祉事業費、福祉医療費給付事業費等の増加により、前年度比</a:t>
          </a:r>
          <a:r>
            <a:rPr kumimoji="1" lang="en-US" altLang="ja-JP" sz="1300">
              <a:latin typeface="ＭＳ Ｐゴシック" panose="020B0600070205080204" pitchFamily="50" charset="-128"/>
              <a:ea typeface="ＭＳ Ｐゴシック" panose="020B0600070205080204" pitchFamily="50" charset="-128"/>
            </a:rPr>
            <a:t>6,785</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衛生費は、新型コロナウイルス感染症対策に係る経費等の減少により、前年度比</a:t>
          </a:r>
          <a:r>
            <a:rPr kumimoji="1" lang="en-US" altLang="ja-JP" sz="1300">
              <a:latin typeface="ＭＳ Ｐゴシック" panose="020B0600070205080204" pitchFamily="50" charset="-128"/>
              <a:ea typeface="ＭＳ Ｐゴシック" panose="020B0600070205080204" pitchFamily="50" charset="-128"/>
            </a:rPr>
            <a:t>3,878</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45,932</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円となっており、類似団体平均を上回ったのは、下水道使用料負担軽減事業の実施による臨時的な増加が要因となっている。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教育費は、基幹博物館整備の完了等により前年度比</a:t>
          </a:r>
          <a:r>
            <a:rPr kumimoji="1" lang="en-US" altLang="ja-JP" sz="1300">
              <a:latin typeface="ＭＳ Ｐゴシック" panose="020B0600070205080204" pitchFamily="50" charset="-128"/>
              <a:ea typeface="ＭＳ Ｐゴシック" panose="020B0600070205080204" pitchFamily="50" charset="-128"/>
            </a:rPr>
            <a:t>6,422</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今後も学校施設個別施設計画に基づき、小中学校の長寿命化改良事業を順次実施していくが、事業費の平準化に努めつつ進めていく。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財政調整基金は、定年延長者の退職手当分、肉付け補正予算の財源分等の積立てにより前年度比で増加している。今後も大規模災害の発生等不測の事態への備えとして</a:t>
          </a:r>
          <a:r>
            <a:rPr kumimoji="1" lang="en-US" altLang="ja-JP" sz="1300">
              <a:latin typeface="ＭＳ ゴシック" pitchFamily="49" charset="-128"/>
              <a:ea typeface="ＭＳ ゴシック" pitchFamily="49" charset="-128"/>
            </a:rPr>
            <a:t>120</a:t>
          </a:r>
          <a:r>
            <a:rPr kumimoji="1" lang="ja-JP" altLang="en-US" sz="1300">
              <a:latin typeface="ＭＳ ゴシック" pitchFamily="49" charset="-128"/>
              <a:ea typeface="ＭＳ ゴシック" pitchFamily="49" charset="-128"/>
            </a:rPr>
            <a:t>億円程度（標準財政規模の</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％）の残高を確保しつつ、決算剰余金の</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を翌年度に積み立てて翌々年度当初予算の財源とするなど適宜活用を図っていく。</a:t>
          </a:r>
        </a:p>
        <a:p>
          <a:r>
            <a:rPr kumimoji="1" lang="ja-JP" altLang="en-US" sz="1300">
              <a:latin typeface="ＭＳ ゴシック" pitchFamily="49" charset="-128"/>
              <a:ea typeface="ＭＳ ゴシック" pitchFamily="49" charset="-128"/>
            </a:rPr>
            <a:t>　実質収支額は、前年度比</a:t>
          </a:r>
          <a:r>
            <a:rPr kumimoji="1" lang="en-US" altLang="ja-JP" sz="1300">
              <a:latin typeface="ＭＳ ゴシック" pitchFamily="49" charset="-128"/>
              <a:ea typeface="ＭＳ ゴシック" pitchFamily="49" charset="-128"/>
            </a:rPr>
            <a:t>0.81</a:t>
          </a:r>
          <a:r>
            <a:rPr kumimoji="1" lang="ja-JP" altLang="en-US" sz="1300">
              <a:latin typeface="ＭＳ ゴシック" pitchFamily="49" charset="-128"/>
              <a:ea typeface="ＭＳ ゴシック" pitchFamily="49" charset="-128"/>
            </a:rPr>
            <a:t>ポイントの増となり、実質単年度収支も、財政調整基金の積立て額が増となったことで</a:t>
          </a:r>
          <a:r>
            <a:rPr kumimoji="1" lang="en-US" altLang="ja-JP" sz="1300">
              <a:latin typeface="ＭＳ ゴシック" pitchFamily="49" charset="-128"/>
              <a:ea typeface="ＭＳ ゴシック" pitchFamily="49" charset="-128"/>
            </a:rPr>
            <a:t>0.44</a:t>
          </a:r>
          <a:r>
            <a:rPr kumimoji="1" lang="ja-JP" altLang="en-US" sz="1300">
              <a:latin typeface="ＭＳ ゴシック" pitchFamily="49" charset="-128"/>
              <a:ea typeface="ＭＳ ゴシック" pitchFamily="49" charset="-128"/>
            </a:rPr>
            <a:t>ポイントの増となっていて、黒字を確保している。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年度は、市街地駐車場事業会計において、利用者数は回復傾向にあるものの、コロナ禍以前の状況まで利用者数が回復せず、実質収支が令和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年度に引き続きマイナスとなり、指標がマイナスとなった。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その他の事業については、経営戦略等に基づいて健全な運営に努めており、黒字が続いている。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114286325</v>
      </c>
      <c r="BO4" s="371"/>
      <c r="BP4" s="371"/>
      <c r="BQ4" s="371"/>
      <c r="BR4" s="371"/>
      <c r="BS4" s="371"/>
      <c r="BT4" s="371"/>
      <c r="BU4" s="372"/>
      <c r="BV4" s="370">
        <v>115090206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110498996</v>
      </c>
      <c r="BO5" s="408"/>
      <c r="BP5" s="408"/>
      <c r="BQ5" s="408"/>
      <c r="BR5" s="408"/>
      <c r="BS5" s="408"/>
      <c r="BT5" s="408"/>
      <c r="BU5" s="409"/>
      <c r="BV5" s="407">
        <v>112001774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87.8</v>
      </c>
      <c r="CU5" s="405"/>
      <c r="CV5" s="405"/>
      <c r="CW5" s="405"/>
      <c r="CX5" s="405"/>
      <c r="CY5" s="405"/>
      <c r="CZ5" s="405"/>
      <c r="DA5" s="406"/>
      <c r="DB5" s="404">
        <v>86.9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3787329</v>
      </c>
      <c r="BO6" s="408"/>
      <c r="BP6" s="408"/>
      <c r="BQ6" s="408"/>
      <c r="BR6" s="408"/>
      <c r="BS6" s="408"/>
      <c r="BT6" s="408"/>
      <c r="BU6" s="409"/>
      <c r="BV6" s="407">
        <v>3088432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89.9</v>
      </c>
      <c r="CU6" s="445"/>
      <c r="CV6" s="445"/>
      <c r="CW6" s="445"/>
      <c r="CX6" s="445"/>
      <c r="CY6" s="445"/>
      <c r="CZ6" s="445"/>
      <c r="DA6" s="446"/>
      <c r="DB6" s="444">
        <v>90.4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884404</v>
      </c>
      <c r="BO7" s="408"/>
      <c r="BP7" s="408"/>
      <c r="BQ7" s="408"/>
      <c r="BR7" s="408"/>
      <c r="BS7" s="408"/>
      <c r="BT7" s="408"/>
      <c r="BU7" s="409"/>
      <c r="BV7" s="407">
        <v>707984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60375899</v>
      </c>
      <c r="CU7" s="408"/>
      <c r="CV7" s="408"/>
      <c r="CW7" s="408"/>
      <c r="CX7" s="408"/>
      <c r="CY7" s="408"/>
      <c r="CZ7" s="408"/>
      <c r="DA7" s="409"/>
      <c r="DB7" s="407">
        <v>59543455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2902925</v>
      </c>
      <c r="BO8" s="408"/>
      <c r="BP8" s="408"/>
      <c r="BQ8" s="408"/>
      <c r="BR8" s="408"/>
      <c r="BS8" s="408"/>
      <c r="BT8" s="408"/>
      <c r="BU8" s="409"/>
      <c r="BV8" s="407">
        <v>2380448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241145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522477</v>
      </c>
      <c r="BO9" s="408"/>
      <c r="BP9" s="408"/>
      <c r="BQ9" s="408"/>
      <c r="BR9" s="408"/>
      <c r="BS9" s="408"/>
      <c r="BT9" s="408"/>
      <c r="BU9" s="409"/>
      <c r="BV9" s="407">
        <v>-160106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12.2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243293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2460760</v>
      </c>
      <c r="BO10" s="408"/>
      <c r="BP10" s="408"/>
      <c r="BQ10" s="408"/>
      <c r="BR10" s="408"/>
      <c r="BS10" s="408"/>
      <c r="BT10" s="408"/>
      <c r="BU10" s="409"/>
      <c r="BV10" s="407">
        <v>1438678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235475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1522850</v>
      </c>
      <c r="BO12" s="408"/>
      <c r="BP12" s="408"/>
      <c r="BQ12" s="408"/>
      <c r="BR12" s="408"/>
      <c r="BS12" s="408"/>
      <c r="BT12" s="408"/>
      <c r="BU12" s="409"/>
      <c r="BV12" s="407">
        <v>1385370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231189</v>
      </c>
      <c r="S13" s="492"/>
      <c r="T13" s="492"/>
      <c r="U13" s="492"/>
      <c r="V13" s="493"/>
      <c r="W13" s="423" t="s">
        <v>131</v>
      </c>
      <c r="X13" s="424"/>
      <c r="Y13" s="424"/>
      <c r="Z13" s="424"/>
      <c r="AA13" s="424"/>
      <c r="AB13" s="414"/>
      <c r="AC13" s="458">
        <v>6061</v>
      </c>
      <c r="AD13" s="459"/>
      <c r="AE13" s="459"/>
      <c r="AF13" s="459"/>
      <c r="AG13" s="501"/>
      <c r="AH13" s="458">
        <v>6794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1460387</v>
      </c>
      <c r="BO13" s="408"/>
      <c r="BP13" s="408"/>
      <c r="BQ13" s="408"/>
      <c r="BR13" s="408"/>
      <c r="BS13" s="408"/>
      <c r="BT13" s="408"/>
      <c r="BU13" s="409"/>
      <c r="BV13" s="407">
        <v>-106798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3.6</v>
      </c>
      <c r="CU13" s="405"/>
      <c r="CV13" s="405"/>
      <c r="CW13" s="405"/>
      <c r="CX13" s="405"/>
      <c r="CY13" s="405"/>
      <c r="CZ13" s="405"/>
      <c r="DA13" s="406"/>
      <c r="DB13" s="404">
        <v>3.4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236447</v>
      </c>
      <c r="S14" s="492"/>
      <c r="T14" s="492"/>
      <c r="U14" s="492"/>
      <c r="V14" s="493"/>
      <c r="W14" s="397"/>
      <c r="X14" s="398"/>
      <c r="Y14" s="398"/>
      <c r="Z14" s="398"/>
      <c r="AA14" s="398"/>
      <c r="AB14" s="387"/>
      <c r="AC14" s="494">
        <v>5.3</v>
      </c>
      <c r="AD14" s="495"/>
      <c r="AE14" s="495"/>
      <c r="AF14" s="495"/>
      <c r="AG14" s="496"/>
      <c r="AH14" s="494">
        <v>5.8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232399</v>
      </c>
      <c r="S15" s="492"/>
      <c r="T15" s="492"/>
      <c r="U15" s="492"/>
      <c r="V15" s="493"/>
      <c r="W15" s="423" t="s">
        <v>137</v>
      </c>
      <c r="X15" s="424"/>
      <c r="Y15" s="424"/>
      <c r="Z15" s="424"/>
      <c r="AA15" s="424"/>
      <c r="AB15" s="414"/>
      <c r="AC15" s="458">
        <v>26923</v>
      </c>
      <c r="AD15" s="459"/>
      <c r="AE15" s="459"/>
      <c r="AF15" s="459"/>
      <c r="AG15" s="501"/>
      <c r="AH15" s="458">
        <v>28388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34893089</v>
      </c>
      <c r="BO15" s="371"/>
      <c r="BP15" s="371"/>
      <c r="BQ15" s="371"/>
      <c r="BR15" s="371"/>
      <c r="BS15" s="371"/>
      <c r="BT15" s="371"/>
      <c r="BU15" s="372"/>
      <c r="BV15" s="370">
        <v>33885692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49488093</v>
      </c>
      <c r="BO16" s="408"/>
      <c r="BP16" s="408"/>
      <c r="BQ16" s="408"/>
      <c r="BR16" s="408"/>
      <c r="BS16" s="408"/>
      <c r="BT16" s="408"/>
      <c r="BU16" s="409"/>
      <c r="BV16" s="407">
        <v>48018469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82328</v>
      </c>
      <c r="AD17" s="459"/>
      <c r="AE17" s="459"/>
      <c r="AF17" s="459"/>
      <c r="AG17" s="501"/>
      <c r="AH17" s="458">
        <v>82036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44353350</v>
      </c>
      <c r="BO17" s="408"/>
      <c r="BP17" s="408"/>
      <c r="BQ17" s="408"/>
      <c r="BR17" s="408"/>
      <c r="BS17" s="408"/>
      <c r="BT17" s="408"/>
      <c r="BU17" s="409"/>
      <c r="BV17" s="407">
        <v>43044310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978.47</v>
      </c>
      <c r="M18" s="531"/>
      <c r="N18" s="531"/>
      <c r="O18" s="531"/>
      <c r="P18" s="531"/>
      <c r="Q18" s="531"/>
      <c r="R18" s="532"/>
      <c r="S18" s="532"/>
      <c r="T18" s="532"/>
      <c r="U18" s="532"/>
      <c r="V18" s="533"/>
      <c r="W18" s="425"/>
      <c r="X18" s="426"/>
      <c r="Y18" s="426"/>
      <c r="Z18" s="426"/>
      <c r="AA18" s="426"/>
      <c r="AB18" s="417"/>
      <c r="AC18" s="534">
        <v>71.400000000000006</v>
      </c>
      <c r="AD18" s="535"/>
      <c r="AE18" s="535"/>
      <c r="AF18" s="535"/>
      <c r="AG18" s="536"/>
      <c r="AH18" s="534">
        <v>70</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54449737</v>
      </c>
      <c r="BO18" s="408"/>
      <c r="BP18" s="408"/>
      <c r="BQ18" s="408"/>
      <c r="BR18" s="408"/>
      <c r="BS18" s="408"/>
      <c r="BT18" s="408"/>
      <c r="BU18" s="409"/>
      <c r="BV18" s="407">
        <v>53700873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246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74691760</v>
      </c>
      <c r="BO19" s="408"/>
      <c r="BP19" s="408"/>
      <c r="BQ19" s="408"/>
      <c r="BR19" s="408"/>
      <c r="BS19" s="408"/>
      <c r="BT19" s="408"/>
      <c r="BU19" s="409"/>
      <c r="BV19" s="407">
        <v>72552469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104934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68747640</v>
      </c>
      <c r="BO22" s="371"/>
      <c r="BP22" s="371"/>
      <c r="BQ22" s="371"/>
      <c r="BR22" s="371"/>
      <c r="BS22" s="371"/>
      <c r="BT22" s="371"/>
      <c r="BU22" s="372"/>
      <c r="BV22" s="370">
        <v>71439393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44236724</v>
      </c>
      <c r="BO23" s="408"/>
      <c r="BP23" s="408"/>
      <c r="BQ23" s="408"/>
      <c r="BR23" s="408"/>
      <c r="BS23" s="408"/>
      <c r="BT23" s="408"/>
      <c r="BU23" s="409"/>
      <c r="BV23" s="407">
        <v>44883342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10270</v>
      </c>
      <c r="R24" s="459"/>
      <c r="S24" s="459"/>
      <c r="T24" s="459"/>
      <c r="U24" s="459"/>
      <c r="V24" s="501"/>
      <c r="W24" s="553"/>
      <c r="X24" s="554"/>
      <c r="Y24" s="555"/>
      <c r="Z24" s="457" t="s">
        <v>162</v>
      </c>
      <c r="AA24" s="437"/>
      <c r="AB24" s="437"/>
      <c r="AC24" s="437"/>
      <c r="AD24" s="437"/>
      <c r="AE24" s="437"/>
      <c r="AF24" s="437"/>
      <c r="AG24" s="438"/>
      <c r="AH24" s="458">
        <v>1620</v>
      </c>
      <c r="AI24" s="459"/>
      <c r="AJ24" s="459"/>
      <c r="AK24" s="459"/>
      <c r="AL24" s="501"/>
      <c r="AM24" s="458">
        <v>4950720</v>
      </c>
      <c r="AN24" s="459"/>
      <c r="AO24" s="459"/>
      <c r="AP24" s="459"/>
      <c r="AQ24" s="459"/>
      <c r="AR24" s="501"/>
      <c r="AS24" s="458">
        <v>3056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29949279</v>
      </c>
      <c r="BO24" s="408"/>
      <c r="BP24" s="408"/>
      <c r="BQ24" s="408"/>
      <c r="BR24" s="408"/>
      <c r="BS24" s="408"/>
      <c r="BT24" s="408"/>
      <c r="BU24" s="409"/>
      <c r="BV24" s="407">
        <v>30067319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8430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21604750</v>
      </c>
      <c r="BO25" s="371"/>
      <c r="BP25" s="371"/>
      <c r="BQ25" s="371"/>
      <c r="BR25" s="371"/>
      <c r="BS25" s="371"/>
      <c r="BT25" s="371"/>
      <c r="BU25" s="372"/>
      <c r="BV25" s="370">
        <v>17807910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7290</v>
      </c>
      <c r="R26" s="459"/>
      <c r="S26" s="459"/>
      <c r="T26" s="459"/>
      <c r="U26" s="459"/>
      <c r="V26" s="501"/>
      <c r="W26" s="553"/>
      <c r="X26" s="554"/>
      <c r="Y26" s="555"/>
      <c r="Z26" s="457" t="s">
        <v>168</v>
      </c>
      <c r="AA26" s="559"/>
      <c r="AB26" s="559"/>
      <c r="AC26" s="559"/>
      <c r="AD26" s="559"/>
      <c r="AE26" s="559"/>
      <c r="AF26" s="559"/>
      <c r="AG26" s="560"/>
      <c r="AH26" s="458">
        <v>155</v>
      </c>
      <c r="AI26" s="459"/>
      <c r="AJ26" s="459"/>
      <c r="AK26" s="459"/>
      <c r="AL26" s="501"/>
      <c r="AM26" s="458">
        <v>438805</v>
      </c>
      <c r="AN26" s="459"/>
      <c r="AO26" s="459"/>
      <c r="AP26" s="459"/>
      <c r="AQ26" s="459"/>
      <c r="AR26" s="501"/>
      <c r="AS26" s="458">
        <v>2831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6170</v>
      </c>
      <c r="R27" s="459"/>
      <c r="S27" s="459"/>
      <c r="T27" s="459"/>
      <c r="U27" s="459"/>
      <c r="V27" s="501"/>
      <c r="W27" s="553"/>
      <c r="X27" s="554"/>
      <c r="Y27" s="555"/>
      <c r="Z27" s="457" t="s">
        <v>171</v>
      </c>
      <c r="AA27" s="437"/>
      <c r="AB27" s="437"/>
      <c r="AC27" s="437"/>
      <c r="AD27" s="437"/>
      <c r="AE27" s="437"/>
      <c r="AF27" s="437"/>
      <c r="AG27" s="438"/>
      <c r="AH27" s="458">
        <v>19</v>
      </c>
      <c r="AI27" s="459"/>
      <c r="AJ27" s="459"/>
      <c r="AK27" s="459"/>
      <c r="AL27" s="501"/>
      <c r="AM27" s="458">
        <v>71081</v>
      </c>
      <c r="AN27" s="459"/>
      <c r="AO27" s="459"/>
      <c r="AP27" s="459"/>
      <c r="AQ27" s="459"/>
      <c r="AR27" s="501"/>
      <c r="AS27" s="458">
        <v>3741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2051020</v>
      </c>
      <c r="BO27" s="527"/>
      <c r="BP27" s="527"/>
      <c r="BQ27" s="527"/>
      <c r="BR27" s="527"/>
      <c r="BS27" s="527"/>
      <c r="BT27" s="527"/>
      <c r="BU27" s="528"/>
      <c r="BV27" s="526">
        <v>2051001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5540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14745618</v>
      </c>
      <c r="BO28" s="371"/>
      <c r="BP28" s="371"/>
      <c r="BQ28" s="371"/>
      <c r="BR28" s="371"/>
      <c r="BS28" s="371"/>
      <c r="BT28" s="371"/>
      <c r="BU28" s="372"/>
      <c r="BV28" s="370">
        <v>13807708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29</v>
      </c>
      <c r="M29" s="459"/>
      <c r="N29" s="459"/>
      <c r="O29" s="459"/>
      <c r="P29" s="501"/>
      <c r="Q29" s="458">
        <v>4970</v>
      </c>
      <c r="R29" s="459"/>
      <c r="S29" s="459"/>
      <c r="T29" s="459"/>
      <c r="U29" s="459"/>
      <c r="V29" s="501"/>
      <c r="W29" s="556"/>
      <c r="X29" s="557"/>
      <c r="Y29" s="558"/>
      <c r="Z29" s="457" t="s">
        <v>177</v>
      </c>
      <c r="AA29" s="437"/>
      <c r="AB29" s="437"/>
      <c r="AC29" s="437"/>
      <c r="AD29" s="437"/>
      <c r="AE29" s="437"/>
      <c r="AF29" s="437"/>
      <c r="AG29" s="438"/>
      <c r="AH29" s="458">
        <v>1639</v>
      </c>
      <c r="AI29" s="459"/>
      <c r="AJ29" s="459"/>
      <c r="AK29" s="459"/>
      <c r="AL29" s="501"/>
      <c r="AM29" s="458">
        <v>5021801</v>
      </c>
      <c r="AN29" s="459"/>
      <c r="AO29" s="459"/>
      <c r="AP29" s="459"/>
      <c r="AQ29" s="459"/>
      <c r="AR29" s="501"/>
      <c r="AS29" s="458">
        <v>3064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5743049</v>
      </c>
      <c r="BO29" s="408"/>
      <c r="BP29" s="408"/>
      <c r="BQ29" s="408"/>
      <c r="BR29" s="408"/>
      <c r="BS29" s="408"/>
      <c r="BT29" s="408"/>
      <c r="BU29" s="409"/>
      <c r="BV29" s="407">
        <v>5662834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15064028</v>
      </c>
      <c r="BO30" s="527"/>
      <c r="BP30" s="527"/>
      <c r="BQ30" s="527"/>
      <c r="BR30" s="527"/>
      <c r="BS30" s="527"/>
      <c r="BT30" s="527"/>
      <c r="BU30" s="528"/>
      <c r="BV30" s="526">
        <v>16235994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IF('各会計、関係団体の財政状況及び健全化判断比率'!B36="","",'各会計、関係団体の財政状況及び健全化判断比率'!B36)</f>
        <v>公設地方卸売市場特別会計</v>
      </c>
      <c r="BH34" s="598"/>
      <c r="BI34" s="598"/>
      <c r="BJ34" s="598"/>
      <c r="BK34" s="598"/>
      <c r="BL34" s="598"/>
      <c r="BM34" s="598"/>
      <c r="BN34" s="598"/>
      <c r="BO34" s="598"/>
      <c r="BP34" s="598"/>
      <c r="BQ34" s="598"/>
      <c r="BR34" s="598"/>
      <c r="BS34" s="598"/>
      <c r="BT34" s="598"/>
      <c r="BU34" s="598"/>
      <c r="BV34" s="181"/>
      <c r="BW34" s="597">
        <f>IF(BY34="","",MAX(C34:D43,U34:V43,AM34:AN43,BE34:BF43)+1)</f>
        <v>17</v>
      </c>
      <c r="BX34" s="597"/>
      <c r="BY34" s="598" t="str">
        <f>IF('各会計、関係団体の財政状況及び健全化判断比率'!B68="","",'各会計、関係団体の財政状況及び健全化判断比率'!B68)</f>
        <v>松本広域連合(一般会計）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27</v>
      </c>
      <c r="CP34" s="597"/>
      <c r="CQ34" s="598" t="str">
        <f>IF('各会計、関係団体の財政状況及び健全化判断比率'!BS7="","",'各会計、関係団体の財政状況及び健全化判断比率'!BS7)</f>
        <v>松本ものづくり産業支援センター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f t="shared" ref="BE35:BE43" si="1">IF(BG35="","",BE34+1)</f>
        <v>13</v>
      </c>
      <c r="BF35" s="597"/>
      <c r="BG35" s="598" t="str">
        <f>IF('各会計、関係団体の財政状況及び健全化判断比率'!B37="","",'各会計、関係団体の財政状況及び健全化判断比率'!B37)</f>
        <v>地域排水施設事業特別会計</v>
      </c>
      <c r="BH35" s="598"/>
      <c r="BI35" s="598"/>
      <c r="BJ35" s="598"/>
      <c r="BK35" s="598"/>
      <c r="BL35" s="598"/>
      <c r="BM35" s="598"/>
      <c r="BN35" s="598"/>
      <c r="BO35" s="598"/>
      <c r="BP35" s="598"/>
      <c r="BQ35" s="598"/>
      <c r="BR35" s="598"/>
      <c r="BS35" s="598"/>
      <c r="BT35" s="598"/>
      <c r="BU35" s="598"/>
      <c r="BV35" s="181"/>
      <c r="BW35" s="597">
        <f t="shared" ref="BW35:BW43" si="2">IF(BY35="","",BW34+1)</f>
        <v>18</v>
      </c>
      <c r="BX35" s="597"/>
      <c r="BY35" s="598" t="str">
        <f>IF('各会計、関係団体の財政状況及び健全化判断比率'!B69="","",'各会計、関係団体の財政状況及び健全化判断比率'!B69)</f>
        <v>松本広域連合(松本地域ふるさと基金事業特別会計）</v>
      </c>
      <c r="BZ35" s="598"/>
      <c r="CA35" s="598"/>
      <c r="CB35" s="598"/>
      <c r="CC35" s="598"/>
      <c r="CD35" s="598"/>
      <c r="CE35" s="598"/>
      <c r="CF35" s="598"/>
      <c r="CG35" s="598"/>
      <c r="CH35" s="598"/>
      <c r="CI35" s="598"/>
      <c r="CJ35" s="598"/>
      <c r="CK35" s="598"/>
      <c r="CL35" s="598"/>
      <c r="CM35" s="598"/>
      <c r="CN35" s="181"/>
      <c r="CO35" s="597">
        <f t="shared" ref="CO35:CO43" si="3">IF(CQ35="","",CO34+1)</f>
        <v>28</v>
      </c>
      <c r="CP35" s="597"/>
      <c r="CQ35" s="598" t="str">
        <f>IF('各会計、関係団体の財政状況及び健全化判断比率'!BS8="","",'各会計、関係団体の財政状況及び健全化判断比率'!BS8)</f>
        <v>松本市芸術文化振興財団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霊園特別会計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病院事業会計</v>
      </c>
      <c r="AP36" s="598"/>
      <c r="AQ36" s="598"/>
      <c r="AR36" s="598"/>
      <c r="AS36" s="598"/>
      <c r="AT36" s="598"/>
      <c r="AU36" s="598"/>
      <c r="AV36" s="598"/>
      <c r="AW36" s="598"/>
      <c r="AX36" s="598"/>
      <c r="AY36" s="598"/>
      <c r="AZ36" s="598"/>
      <c r="BA36" s="598"/>
      <c r="BB36" s="598"/>
      <c r="BC36" s="598"/>
      <c r="BD36" s="181"/>
      <c r="BE36" s="597">
        <f t="shared" si="1"/>
        <v>14</v>
      </c>
      <c r="BF36" s="597"/>
      <c r="BG36" s="598" t="str">
        <f>IF('各会計、関係団体の財政状況及び健全化判断比率'!B38="","",'各会計、関係団体の財政状況及び健全化判断比率'!B38)</f>
        <v>農業集落排水事業特別会計</v>
      </c>
      <c r="BH36" s="598"/>
      <c r="BI36" s="598"/>
      <c r="BJ36" s="598"/>
      <c r="BK36" s="598"/>
      <c r="BL36" s="598"/>
      <c r="BM36" s="598"/>
      <c r="BN36" s="598"/>
      <c r="BO36" s="598"/>
      <c r="BP36" s="598"/>
      <c r="BQ36" s="598"/>
      <c r="BR36" s="598"/>
      <c r="BS36" s="598"/>
      <c r="BT36" s="598"/>
      <c r="BU36" s="598"/>
      <c r="BV36" s="181"/>
      <c r="BW36" s="597">
        <f t="shared" si="2"/>
        <v>19</v>
      </c>
      <c r="BX36" s="597"/>
      <c r="BY36" s="598" t="str">
        <f>IF('各会計、関係団体の財政状況及び健全化判断比率'!B70="","",'各会計、関係団体の財政状況及び健全化判断比率'!B70)</f>
        <v>松塩筑木曽老人福祉施設組合</v>
      </c>
      <c r="BZ36" s="598"/>
      <c r="CA36" s="598"/>
      <c r="CB36" s="598"/>
      <c r="CC36" s="598"/>
      <c r="CD36" s="598"/>
      <c r="CE36" s="598"/>
      <c r="CF36" s="598"/>
      <c r="CG36" s="598"/>
      <c r="CH36" s="598"/>
      <c r="CI36" s="598"/>
      <c r="CJ36" s="598"/>
      <c r="CK36" s="598"/>
      <c r="CL36" s="598"/>
      <c r="CM36" s="598"/>
      <c r="CN36" s="181"/>
      <c r="CO36" s="597">
        <f t="shared" si="3"/>
        <v>29</v>
      </c>
      <c r="CP36" s="597"/>
      <c r="CQ36" s="598" t="str">
        <f>IF('各会計、関係団体の財政状況及び健全化判断比率'!BS9="","",'各会計、関係団体の財政状況及び健全化判断比率'!BS9)</f>
        <v>松本市スポーツ協会</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市街地駐車場事業特別会計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上高地観光施設事業会計</v>
      </c>
      <c r="AP37" s="598"/>
      <c r="AQ37" s="598"/>
      <c r="AR37" s="598"/>
      <c r="AS37" s="598"/>
      <c r="AT37" s="598"/>
      <c r="AU37" s="598"/>
      <c r="AV37" s="598"/>
      <c r="AW37" s="598"/>
      <c r="AX37" s="598"/>
      <c r="AY37" s="598"/>
      <c r="AZ37" s="598"/>
      <c r="BA37" s="598"/>
      <c r="BB37" s="598"/>
      <c r="BC37" s="598"/>
      <c r="BD37" s="181"/>
      <c r="BE37" s="597">
        <f t="shared" si="1"/>
        <v>15</v>
      </c>
      <c r="BF37" s="597"/>
      <c r="BG37" s="598" t="str">
        <f>IF('各会計、関係団体の財政状況及び健全化判断比率'!B39="","",'各会計、関係団体の財政状況及び健全化判断比率'!B39)</f>
        <v>松本城特別会計</v>
      </c>
      <c r="BH37" s="598"/>
      <c r="BI37" s="598"/>
      <c r="BJ37" s="598"/>
      <c r="BK37" s="598"/>
      <c r="BL37" s="598"/>
      <c r="BM37" s="598"/>
      <c r="BN37" s="598"/>
      <c r="BO37" s="598"/>
      <c r="BP37" s="598"/>
      <c r="BQ37" s="598"/>
      <c r="BR37" s="598"/>
      <c r="BS37" s="598"/>
      <c r="BT37" s="598"/>
      <c r="BU37" s="598"/>
      <c r="BV37" s="181"/>
      <c r="BW37" s="597">
        <f t="shared" si="2"/>
        <v>20</v>
      </c>
      <c r="BX37" s="597"/>
      <c r="BY37" s="598" t="str">
        <f>IF('各会計、関係団体の財政状況及び健全化判断比率'!B71="","",'各会計、関係団体の財政状況及び健全化判断比率'!B71)</f>
        <v>松本市・山形村・朝日村中学校組合</v>
      </c>
      <c r="BZ37" s="598"/>
      <c r="CA37" s="598"/>
      <c r="CB37" s="598"/>
      <c r="CC37" s="598"/>
      <c r="CD37" s="598"/>
      <c r="CE37" s="598"/>
      <c r="CF37" s="598"/>
      <c r="CG37" s="598"/>
      <c r="CH37" s="598"/>
      <c r="CI37" s="598"/>
      <c r="CJ37" s="598"/>
      <c r="CK37" s="598"/>
      <c r="CL37" s="598"/>
      <c r="CM37" s="598"/>
      <c r="CN37" s="181"/>
      <c r="CO37" s="597">
        <f t="shared" si="3"/>
        <v>30</v>
      </c>
      <c r="CP37" s="597"/>
      <c r="CQ37" s="598" t="str">
        <f>IF('各会計、関係団体の財政状況及び健全化判断比率'!BS10="","",'各会計、関係団体の財政状況及び健全化判断比率'!BS10)</f>
        <v>松本市土地開発公社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f t="shared" si="1"/>
        <v>16</v>
      </c>
      <c r="BF38" s="597"/>
      <c r="BG38" s="598" t="str">
        <f>IF('各会計、関係団体の財政状況及び健全化判断比率'!B40="","",'各会計、関係団体の財政状況及び健全化判断比率'!B40)</f>
        <v>奈川観光施設事業特別会計</v>
      </c>
      <c r="BH38" s="598"/>
      <c r="BI38" s="598"/>
      <c r="BJ38" s="598"/>
      <c r="BK38" s="598"/>
      <c r="BL38" s="598"/>
      <c r="BM38" s="598"/>
      <c r="BN38" s="598"/>
      <c r="BO38" s="598"/>
      <c r="BP38" s="598"/>
      <c r="BQ38" s="598"/>
      <c r="BR38" s="598"/>
      <c r="BS38" s="598"/>
      <c r="BT38" s="598"/>
      <c r="BU38" s="598"/>
      <c r="BV38" s="181"/>
      <c r="BW38" s="597">
        <f t="shared" si="2"/>
        <v>21</v>
      </c>
      <c r="BX38" s="597"/>
      <c r="BY38" s="598" t="str">
        <f>IF('各会計、関係団体の財政状況及び健全化判断比率'!B72="","",'各会計、関係団体の財政状況及び健全化判断比率'!B72)</f>
        <v>松塩地区広域施設組合（一般会計）</v>
      </c>
      <c r="BZ38" s="598"/>
      <c r="CA38" s="598"/>
      <c r="CB38" s="598"/>
      <c r="CC38" s="598"/>
      <c r="CD38" s="598"/>
      <c r="CE38" s="598"/>
      <c r="CF38" s="598"/>
      <c r="CG38" s="598"/>
      <c r="CH38" s="598"/>
      <c r="CI38" s="598"/>
      <c r="CJ38" s="598"/>
      <c r="CK38" s="598"/>
      <c r="CL38" s="598"/>
      <c r="CM38" s="598"/>
      <c r="CN38" s="181"/>
      <c r="CO38" s="597">
        <f t="shared" si="3"/>
        <v>31</v>
      </c>
      <c r="CP38" s="597"/>
      <c r="CQ38" s="598" t="str">
        <f>IF('各会計、関係団体の財政状況及び健全化判断比率'!BS11="","",'各会計、関係団体の財政状況及び健全化判断比率'!BS11)</f>
        <v>四賀むらづくり</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22</v>
      </c>
      <c r="BX39" s="597"/>
      <c r="BY39" s="598" t="str">
        <f>IF('各会計、関係団体の財政状況及び健全化判断比率'!B73="","",'各会計、関係団体の財政状況及び健全化判断比率'!B73)</f>
        <v>松塩地区広域施設組合（電気事業会計）</v>
      </c>
      <c r="BZ39" s="598"/>
      <c r="CA39" s="598"/>
      <c r="CB39" s="598"/>
      <c r="CC39" s="598"/>
      <c r="CD39" s="598"/>
      <c r="CE39" s="598"/>
      <c r="CF39" s="598"/>
      <c r="CG39" s="598"/>
      <c r="CH39" s="598"/>
      <c r="CI39" s="598"/>
      <c r="CJ39" s="598"/>
      <c r="CK39" s="598"/>
      <c r="CL39" s="598"/>
      <c r="CM39" s="598"/>
      <c r="CN39" s="181"/>
      <c r="CO39" s="597">
        <f t="shared" si="3"/>
        <v>32</v>
      </c>
      <c r="CP39" s="597"/>
      <c r="CQ39" s="598" t="str">
        <f>IF('各会計、関係団体の財政状況及び健全化判断比率'!BS12="","",'各会計、関係団体の財政状況及び健全化判断比率'!BS12)</f>
        <v>乗鞍温泉供給公社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23</v>
      </c>
      <c r="BX40" s="597"/>
      <c r="BY40" s="598" t="str">
        <f>IF('各会計、関係団体の財政状況及び健全化判断比率'!B74="","",'各会計、関係団体の財政状況及び健全化判断比率'!B74)</f>
        <v>安曇野松筑広域環境施設組合</v>
      </c>
      <c r="BZ40" s="598"/>
      <c r="CA40" s="598"/>
      <c r="CB40" s="598"/>
      <c r="CC40" s="598"/>
      <c r="CD40" s="598"/>
      <c r="CE40" s="598"/>
      <c r="CF40" s="598"/>
      <c r="CG40" s="598"/>
      <c r="CH40" s="598"/>
      <c r="CI40" s="598"/>
      <c r="CJ40" s="598"/>
      <c r="CK40" s="598"/>
      <c r="CL40" s="598"/>
      <c r="CM40" s="598"/>
      <c r="CN40" s="181"/>
      <c r="CO40" s="597">
        <f t="shared" si="3"/>
        <v>33</v>
      </c>
      <c r="CP40" s="597"/>
      <c r="CQ40" s="598" t="str">
        <f>IF('各会計、関係団体の財政状況及び健全化判断比率'!BS13="","",'各会計、関係団体の財政状況及び健全化判断比率'!BS13)</f>
        <v>日本アルプス観光</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24</v>
      </c>
      <c r="BX41" s="597"/>
      <c r="BY41" s="598" t="str">
        <f>IF('各会計、関係団体の財政状況及び健全化判断比率'!B75="","",'各会計、関係団体の財政状況及び健全化判断比率'!B75)</f>
        <v>松塩安筑老人福祉施設組合</v>
      </c>
      <c r="BZ41" s="598"/>
      <c r="CA41" s="598"/>
      <c r="CB41" s="598"/>
      <c r="CC41" s="598"/>
      <c r="CD41" s="598"/>
      <c r="CE41" s="598"/>
      <c r="CF41" s="598"/>
      <c r="CG41" s="598"/>
      <c r="CH41" s="598"/>
      <c r="CI41" s="598"/>
      <c r="CJ41" s="598"/>
      <c r="CK41" s="598"/>
      <c r="CL41" s="598"/>
      <c r="CM41" s="598"/>
      <c r="CN41" s="181"/>
      <c r="CO41" s="597">
        <f t="shared" si="3"/>
        <v>34</v>
      </c>
      <c r="CP41" s="597"/>
      <c r="CQ41" s="598" t="str">
        <f>IF('各会計、関係団体の財政状況及び健全化判断比率'!BS14="","",'各会計、関係団体の財政状況及び健全化判断比率'!BS14)</f>
        <v>松本市勤労者共済会</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25</v>
      </c>
      <c r="BX42" s="597"/>
      <c r="BY42" s="598" t="str">
        <f>IF('各会計、関係団体の財政状況及び健全化判断比率'!B76="","",'各会計、関係団体の財政状況及び健全化判断比率'!B76)</f>
        <v>長野県市町村自治振興組合</v>
      </c>
      <c r="BZ42" s="598"/>
      <c r="CA42" s="598"/>
      <c r="CB42" s="598"/>
      <c r="CC42" s="598"/>
      <c r="CD42" s="598"/>
      <c r="CE42" s="598"/>
      <c r="CF42" s="598"/>
      <c r="CG42" s="598"/>
      <c r="CH42" s="598"/>
      <c r="CI42" s="598"/>
      <c r="CJ42" s="598"/>
      <c r="CK42" s="598"/>
      <c r="CL42" s="598"/>
      <c r="CM42" s="598"/>
      <c r="CN42" s="181"/>
      <c r="CO42" s="597">
        <f t="shared" si="3"/>
        <v>35</v>
      </c>
      <c r="CP42" s="597"/>
      <c r="CQ42" s="598" t="str">
        <f>IF('各会計、関係団体の財政状況及び健全化判断比率'!BS15="","",'各会計、関係団体の財政状況及び健全化判断比率'!BS15)</f>
        <v>松本ヘルス・ラボ</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26</v>
      </c>
      <c r="BX43" s="597"/>
      <c r="BY43" s="598" t="str">
        <f>IF('各会計、関係団体の財政状況及び健全化判断比率'!B77="","",'各会計、関係団体の財政状況及び健全化判断比率'!B77)</f>
        <v>長野県後期高齢者医療広域連合（一般会計）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RslC7ui3Y3WqLC+2jkxvomxfdTBbTZ9Lw3oCTJdt5jTp4LvVRMvi+Z2TJY+OGRXjwP3RuF1y/UPnwBx8Hsc5A==" saltValue="w3EYbBJxDneDdA8jj3ol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535</v>
      </c>
      <c r="G33" s="29" t="s">
        <v>536</v>
      </c>
      <c r="H33" s="29" t="s">
        <v>537</v>
      </c>
      <c r="I33" s="29" t="s">
        <v>538</v>
      </c>
      <c r="J33" s="30" t="s">
        <v>539</v>
      </c>
      <c r="K33" s="22"/>
      <c r="L33" s="22"/>
      <c r="M33" s="22"/>
      <c r="N33" s="22"/>
      <c r="O33" s="22"/>
      <c r="P33" s="22"/>
    </row>
    <row r="34" spans="1:16" ht="39" customHeight="1" x14ac:dyDescent="0.2">
      <c r="A34" s="22"/>
      <c r="B34" s="31"/>
      <c r="C34" s="1151" t="s">
        <v>542</v>
      </c>
      <c r="D34" s="1151"/>
      <c r="E34" s="1152"/>
      <c r="F34" s="32">
        <v>0</v>
      </c>
      <c r="G34" s="33" t="s">
        <v>543</v>
      </c>
      <c r="H34" s="33">
        <v>0</v>
      </c>
      <c r="I34" s="33" t="s">
        <v>544</v>
      </c>
      <c r="J34" s="34" t="s">
        <v>545</v>
      </c>
      <c r="K34" s="22"/>
      <c r="L34" s="22"/>
      <c r="M34" s="22"/>
      <c r="N34" s="22"/>
      <c r="O34" s="22"/>
      <c r="P34" s="22"/>
    </row>
    <row r="35" spans="1:16" ht="39" customHeight="1" x14ac:dyDescent="0.2">
      <c r="A35" s="22"/>
      <c r="B35" s="35"/>
      <c r="C35" s="1145" t="s">
        <v>546</v>
      </c>
      <c r="D35" s="1146"/>
      <c r="E35" s="1147"/>
      <c r="F35" s="36">
        <v>9.1999999999999993</v>
      </c>
      <c r="G35" s="37">
        <v>9.42</v>
      </c>
      <c r="H35" s="37">
        <v>9.6</v>
      </c>
      <c r="I35" s="37">
        <v>10.95</v>
      </c>
      <c r="J35" s="38">
        <v>11.42</v>
      </c>
      <c r="K35" s="22"/>
      <c r="L35" s="22"/>
      <c r="M35" s="22"/>
      <c r="N35" s="22"/>
      <c r="O35" s="22"/>
      <c r="P35" s="22"/>
    </row>
    <row r="36" spans="1:16" ht="39" customHeight="1" x14ac:dyDescent="0.2">
      <c r="A36" s="22"/>
      <c r="B36" s="35"/>
      <c r="C36" s="1145" t="s">
        <v>547</v>
      </c>
      <c r="D36" s="1146"/>
      <c r="E36" s="1147"/>
      <c r="F36" s="36">
        <v>7.08</v>
      </c>
      <c r="G36" s="37">
        <v>6.83</v>
      </c>
      <c r="H36" s="37">
        <v>6.05</v>
      </c>
      <c r="I36" s="37">
        <v>6.56</v>
      </c>
      <c r="J36" s="38">
        <v>6.43</v>
      </c>
      <c r="K36" s="22"/>
      <c r="L36" s="22"/>
      <c r="M36" s="22"/>
      <c r="N36" s="22"/>
      <c r="O36" s="22"/>
      <c r="P36" s="22"/>
    </row>
    <row r="37" spans="1:16" ht="39" customHeight="1" x14ac:dyDescent="0.2">
      <c r="A37" s="22"/>
      <c r="B37" s="35"/>
      <c r="C37" s="1145" t="s">
        <v>548</v>
      </c>
      <c r="D37" s="1146"/>
      <c r="E37" s="1147"/>
      <c r="F37" s="36">
        <v>3.12</v>
      </c>
      <c r="G37" s="37">
        <v>4.25</v>
      </c>
      <c r="H37" s="37">
        <v>3.99</v>
      </c>
      <c r="I37" s="37">
        <v>3.76</v>
      </c>
      <c r="J37" s="38">
        <v>4.63</v>
      </c>
      <c r="K37" s="22"/>
      <c r="L37" s="22"/>
      <c r="M37" s="22"/>
      <c r="N37" s="22"/>
      <c r="O37" s="22"/>
      <c r="P37" s="22"/>
    </row>
    <row r="38" spans="1:16" ht="39" customHeight="1" x14ac:dyDescent="0.2">
      <c r="A38" s="22"/>
      <c r="B38" s="35"/>
      <c r="C38" s="1145" t="s">
        <v>549</v>
      </c>
      <c r="D38" s="1146"/>
      <c r="E38" s="1147"/>
      <c r="F38" s="36">
        <v>2.16</v>
      </c>
      <c r="G38" s="37">
        <v>2.83</v>
      </c>
      <c r="H38" s="37">
        <v>3.51</v>
      </c>
      <c r="I38" s="37">
        <v>4.17</v>
      </c>
      <c r="J38" s="38">
        <v>3.24</v>
      </c>
      <c r="K38" s="22"/>
      <c r="L38" s="22"/>
      <c r="M38" s="22"/>
      <c r="N38" s="22"/>
      <c r="O38" s="22"/>
      <c r="P38" s="22"/>
    </row>
    <row r="39" spans="1:16" ht="39" customHeight="1" x14ac:dyDescent="0.2">
      <c r="A39" s="22"/>
      <c r="B39" s="35"/>
      <c r="C39" s="1145" t="s">
        <v>550</v>
      </c>
      <c r="D39" s="1146"/>
      <c r="E39" s="1147"/>
      <c r="F39" s="36">
        <v>0.47</v>
      </c>
      <c r="G39" s="37">
        <v>1.28</v>
      </c>
      <c r="H39" s="37">
        <v>1.4</v>
      </c>
      <c r="I39" s="37">
        <v>1.08</v>
      </c>
      <c r="J39" s="38">
        <v>0.85</v>
      </c>
      <c r="K39" s="22"/>
      <c r="L39" s="22"/>
      <c r="M39" s="22"/>
      <c r="N39" s="22"/>
      <c r="O39" s="22"/>
      <c r="P39" s="22"/>
    </row>
    <row r="40" spans="1:16" ht="39" customHeight="1" x14ac:dyDescent="0.2">
      <c r="A40" s="22"/>
      <c r="B40" s="35"/>
      <c r="C40" s="1145" t="s">
        <v>551</v>
      </c>
      <c r="D40" s="1146"/>
      <c r="E40" s="1147"/>
      <c r="F40" s="36">
        <v>0.45</v>
      </c>
      <c r="G40" s="37">
        <v>0.36</v>
      </c>
      <c r="H40" s="37">
        <v>0.94</v>
      </c>
      <c r="I40" s="37">
        <v>0.94</v>
      </c>
      <c r="J40" s="38">
        <v>0.7</v>
      </c>
      <c r="K40" s="22"/>
      <c r="L40" s="22"/>
      <c r="M40" s="22"/>
      <c r="N40" s="22"/>
      <c r="O40" s="22"/>
      <c r="P40" s="22"/>
    </row>
    <row r="41" spans="1:16" ht="39" customHeight="1" x14ac:dyDescent="0.2">
      <c r="A41" s="22"/>
      <c r="B41" s="35"/>
      <c r="C41" s="1145" t="s">
        <v>552</v>
      </c>
      <c r="D41" s="1146"/>
      <c r="E41" s="1147"/>
      <c r="F41" s="36">
        <v>0.11</v>
      </c>
      <c r="G41" s="37">
        <v>0</v>
      </c>
      <c r="H41" s="37">
        <v>0</v>
      </c>
      <c r="I41" s="37">
        <v>0.17</v>
      </c>
      <c r="J41" s="38">
        <v>0.44</v>
      </c>
      <c r="K41" s="22"/>
      <c r="L41" s="22"/>
      <c r="M41" s="22"/>
      <c r="N41" s="22"/>
      <c r="O41" s="22"/>
      <c r="P41" s="22"/>
    </row>
    <row r="42" spans="1:16" ht="39" customHeight="1" x14ac:dyDescent="0.2">
      <c r="A42" s="22"/>
      <c r="B42" s="39"/>
      <c r="C42" s="1145" t="s">
        <v>553</v>
      </c>
      <c r="D42" s="1146"/>
      <c r="E42" s="1147"/>
      <c r="F42" s="36" t="s">
        <v>497</v>
      </c>
      <c r="G42" s="37" t="s">
        <v>497</v>
      </c>
      <c r="H42" s="37" t="s">
        <v>497</v>
      </c>
      <c r="I42" s="37" t="s">
        <v>497</v>
      </c>
      <c r="J42" s="38" t="s">
        <v>497</v>
      </c>
      <c r="K42" s="22"/>
      <c r="L42" s="22"/>
      <c r="M42" s="22"/>
      <c r="N42" s="22"/>
      <c r="O42" s="22"/>
      <c r="P42" s="22"/>
    </row>
    <row r="43" spans="1:16" ht="39" customHeight="1" thickBot="1" x14ac:dyDescent="0.25">
      <c r="A43" s="22"/>
      <c r="B43" s="40"/>
      <c r="C43" s="1148" t="s">
        <v>554</v>
      </c>
      <c r="D43" s="1149"/>
      <c r="E43" s="1150"/>
      <c r="F43" s="41">
        <v>0.42</v>
      </c>
      <c r="G43" s="42">
        <v>0.43</v>
      </c>
      <c r="H43" s="42">
        <v>0.43</v>
      </c>
      <c r="I43" s="42">
        <v>0.49</v>
      </c>
      <c r="J43" s="43">
        <v>0.53</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GIEWVVC/9uCaxThYxzFAu621zz0t/XMblUKrRFR05wsVmrZpr22c7zHJtQKf+fhQtCCS3wks80PYJ7FvFOphQ==" saltValue="7uhfC5Ew3/c1/oLBzXRF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535</v>
      </c>
      <c r="L44" s="56" t="s">
        <v>536</v>
      </c>
      <c r="M44" s="56" t="s">
        <v>537</v>
      </c>
      <c r="N44" s="56" t="s">
        <v>538</v>
      </c>
      <c r="O44" s="57" t="s">
        <v>539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9323</v>
      </c>
      <c r="L45" s="60">
        <v>9060</v>
      </c>
      <c r="M45" s="60">
        <v>9049</v>
      </c>
      <c r="N45" s="60">
        <v>8987</v>
      </c>
      <c r="O45" s="61">
        <v>8914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2">
      <c r="A48" s="48"/>
      <c r="B48" s="1155"/>
      <c r="C48" s="1156"/>
      <c r="D48" s="62"/>
      <c r="E48" s="1161" t="s">
        <v>13</v>
      </c>
      <c r="F48" s="1161"/>
      <c r="G48" s="1161"/>
      <c r="H48" s="1161"/>
      <c r="I48" s="1161"/>
      <c r="J48" s="1162"/>
      <c r="K48" s="63">
        <v>2025</v>
      </c>
      <c r="L48" s="64">
        <v>1843</v>
      </c>
      <c r="M48" s="64">
        <v>1753</v>
      </c>
      <c r="N48" s="64">
        <v>1617</v>
      </c>
      <c r="O48" s="65">
        <v>1551</v>
      </c>
      <c r="P48" s="48"/>
      <c r="Q48" s="48"/>
      <c r="R48" s="48"/>
      <c r="S48" s="48"/>
      <c r="T48" s="48"/>
      <c r="U48" s="48"/>
    </row>
    <row r="49" spans="1:21" ht="30.75" customHeight="1" x14ac:dyDescent="0.2">
      <c r="A49" s="48"/>
      <c r="B49" s="1155"/>
      <c r="C49" s="1156"/>
      <c r="D49" s="62"/>
      <c r="E49" s="1161" t="s">
        <v>14</v>
      </c>
      <c r="F49" s="1161"/>
      <c r="G49" s="1161"/>
      <c r="H49" s="1161"/>
      <c r="I49" s="1161"/>
      <c r="J49" s="1162"/>
      <c r="K49" s="63">
        <v>356</v>
      </c>
      <c r="L49" s="64">
        <v>364</v>
      </c>
      <c r="M49" s="64">
        <v>373</v>
      </c>
      <c r="N49" s="64">
        <v>383</v>
      </c>
      <c r="O49" s="65">
        <v>344</v>
      </c>
      <c r="P49" s="48"/>
      <c r="Q49" s="48"/>
      <c r="R49" s="48"/>
      <c r="S49" s="48"/>
      <c r="T49" s="48"/>
      <c r="U49" s="48"/>
    </row>
    <row r="50" spans="1:21" ht="30.75" customHeight="1" x14ac:dyDescent="0.2">
      <c r="A50" s="48"/>
      <c r="B50" s="1155"/>
      <c r="C50" s="1156"/>
      <c r="D50" s="62"/>
      <c r="E50" s="1161" t="s">
        <v>15</v>
      </c>
      <c r="F50" s="1161"/>
      <c r="G50" s="1161"/>
      <c r="H50" s="1161"/>
      <c r="I50" s="1161"/>
      <c r="J50" s="1162"/>
      <c r="K50" s="63">
        <v>23</v>
      </c>
      <c r="L50" s="64">
        <v>19</v>
      </c>
      <c r="M50" s="64" t="s">
        <v>497</v>
      </c>
      <c r="N50" s="64" t="s">
        <v>497</v>
      </c>
      <c r="O50" s="65" t="s">
        <v>497</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9861</v>
      </c>
      <c r="L52" s="64">
        <v>9613</v>
      </c>
      <c r="M52" s="64">
        <v>9404</v>
      </c>
      <c r="N52" s="64">
        <v>9061</v>
      </c>
      <c r="O52" s="65">
        <v>8734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1866</v>
      </c>
      <c r="L53" s="69">
        <v>1673</v>
      </c>
      <c r="M53" s="69">
        <v>1771</v>
      </c>
      <c r="N53" s="69">
        <v>1926</v>
      </c>
      <c r="O53" s="70">
        <v>2075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588</v>
      </c>
      <c r="L58" s="84" t="s">
        <v>588</v>
      </c>
      <c r="M58" s="84" t="s">
        <v>588</v>
      </c>
      <c r="N58" s="84" t="s">
        <v>588</v>
      </c>
      <c r="O58" s="85" t="s">
        <v>588</v>
      </c>
    </row>
    <row r="59" spans="1:21" ht="31.5" customHeight="1" x14ac:dyDescent="0.2">
      <c r="B59" s="1171"/>
      <c r="C59" s="1172"/>
      <c r="D59" s="1178" t="s">
        <v>26</v>
      </c>
      <c r="E59" s="1179"/>
      <c r="F59" s="1179"/>
      <c r="G59" s="1179"/>
      <c r="H59" s="1179"/>
      <c r="I59" s="1179"/>
      <c r="J59" s="1180"/>
      <c r="K59" s="86" t="s">
        <v>588</v>
      </c>
      <c r="L59" s="87" t="s">
        <v>588</v>
      </c>
      <c r="M59" s="87" t="s">
        <v>588</v>
      </c>
      <c r="N59" s="87" t="s">
        <v>588</v>
      </c>
      <c r="O59" s="88" t="s">
        <v>588</v>
      </c>
    </row>
    <row r="60" spans="1:21" ht="31.5" customHeight="1" thickBot="1" x14ac:dyDescent="0.25">
      <c r="B60" s="1173"/>
      <c r="C60" s="1174"/>
      <c r="D60" s="1181" t="s">
        <v>27</v>
      </c>
      <c r="E60" s="1182"/>
      <c r="F60" s="1182"/>
      <c r="G60" s="1182"/>
      <c r="H60" s="1182"/>
      <c r="I60" s="1182"/>
      <c r="J60" s="1183"/>
      <c r="K60" s="89" t="s">
        <v>588</v>
      </c>
      <c r="L60" s="90" t="s">
        <v>588</v>
      </c>
      <c r="M60" s="90" t="s">
        <v>588</v>
      </c>
      <c r="N60" s="90" t="s">
        <v>588</v>
      </c>
      <c r="O60" s="91" t="s">
        <v>588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T8iTw28TebVb++hDlgnKLC7irj05+ZW8g91LojnYOA8tVnWyFf/80BM3AXhPPDhcAIrTCcV2KYO7TVbg+FViw==" saltValue="70ynBv1jkrmmPuSKCEYh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535</v>
      </c>
      <c r="J40" s="103" t="s">
        <v>536</v>
      </c>
      <c r="K40" s="103" t="s">
        <v>537</v>
      </c>
      <c r="L40" s="103" t="s">
        <v>538</v>
      </c>
      <c r="M40" s="104" t="s">
        <v>539</v>
      </c>
    </row>
    <row r="41" spans="2:13" ht="27.75" customHeight="1" x14ac:dyDescent="0.2">
      <c r="B41" s="1184" t="s">
        <v>30</v>
      </c>
      <c r="C41" s="1185"/>
      <c r="D41" s="105"/>
      <c r="E41" s="1190" t="s">
        <v>31</v>
      </c>
      <c r="F41" s="1190"/>
      <c r="G41" s="1190"/>
      <c r="H41" s="1191"/>
      <c r="I41" s="355">
        <v>72219</v>
      </c>
      <c r="J41" s="356">
        <v>71704</v>
      </c>
      <c r="K41" s="356">
        <v>73032</v>
      </c>
      <c r="L41" s="356">
        <v>71439</v>
      </c>
      <c r="M41" s="357">
        <v>68748</v>
      </c>
    </row>
    <row r="42" spans="2:13" ht="27.75" customHeight="1" x14ac:dyDescent="0.2">
      <c r="B42" s="1186"/>
      <c r="C42" s="1187"/>
      <c r="D42" s="106"/>
      <c r="E42" s="1192" t="s">
        <v>32</v>
      </c>
      <c r="F42" s="1192"/>
      <c r="G42" s="1192"/>
      <c r="H42" s="1193"/>
      <c r="I42" s="358">
        <v>19</v>
      </c>
      <c r="J42" s="359" t="s">
        <v>497</v>
      </c>
      <c r="K42" s="359" t="s">
        <v>497</v>
      </c>
      <c r="L42" s="359" t="s">
        <v>497</v>
      </c>
      <c r="M42" s="360" t="s">
        <v>497</v>
      </c>
    </row>
    <row r="43" spans="2:13" ht="27.75" customHeight="1" x14ac:dyDescent="0.2">
      <c r="B43" s="1186"/>
      <c r="C43" s="1187"/>
      <c r="D43" s="106"/>
      <c r="E43" s="1192" t="s">
        <v>33</v>
      </c>
      <c r="F43" s="1192"/>
      <c r="G43" s="1192"/>
      <c r="H43" s="1193"/>
      <c r="I43" s="358">
        <v>14440</v>
      </c>
      <c r="J43" s="359">
        <v>12616</v>
      </c>
      <c r="K43" s="359">
        <v>11435</v>
      </c>
      <c r="L43" s="359">
        <v>10622</v>
      </c>
      <c r="M43" s="360">
        <v>10222</v>
      </c>
    </row>
    <row r="44" spans="2:13" ht="27.75" customHeight="1" x14ac:dyDescent="0.2">
      <c r="B44" s="1186"/>
      <c r="C44" s="1187"/>
      <c r="D44" s="106"/>
      <c r="E44" s="1192" t="s">
        <v>34</v>
      </c>
      <c r="F44" s="1192"/>
      <c r="G44" s="1192"/>
      <c r="H44" s="1193"/>
      <c r="I44" s="358">
        <v>3420</v>
      </c>
      <c r="J44" s="359">
        <v>3164</v>
      </c>
      <c r="K44" s="359">
        <v>2827</v>
      </c>
      <c r="L44" s="359">
        <v>2516</v>
      </c>
      <c r="M44" s="360">
        <v>2332</v>
      </c>
    </row>
    <row r="45" spans="2:13" ht="27.75" customHeight="1" x14ac:dyDescent="0.2">
      <c r="B45" s="1186"/>
      <c r="C45" s="1187"/>
      <c r="D45" s="106"/>
      <c r="E45" s="1192" t="s">
        <v>35</v>
      </c>
      <c r="F45" s="1192"/>
      <c r="G45" s="1192"/>
      <c r="H45" s="1193"/>
      <c r="I45" s="358">
        <v>11427</v>
      </c>
      <c r="J45" s="359">
        <v>11119</v>
      </c>
      <c r="K45" s="359">
        <v>11011</v>
      </c>
      <c r="L45" s="359">
        <v>10736</v>
      </c>
      <c r="M45" s="360">
        <v>10921</v>
      </c>
    </row>
    <row r="46" spans="2:13" ht="27.75" customHeight="1" x14ac:dyDescent="0.2">
      <c r="B46" s="1186"/>
      <c r="C46" s="1187"/>
      <c r="D46" s="107"/>
      <c r="E46" s="1192" t="s">
        <v>36</v>
      </c>
      <c r="F46" s="1192"/>
      <c r="G46" s="1192"/>
      <c r="H46" s="1193"/>
      <c r="I46" s="358" t="s">
        <v>497</v>
      </c>
      <c r="J46" s="359" t="s">
        <v>497</v>
      </c>
      <c r="K46" s="359">
        <v>166</v>
      </c>
      <c r="L46" s="359" t="s">
        <v>497</v>
      </c>
      <c r="M46" s="360" t="s">
        <v>497</v>
      </c>
    </row>
    <row r="47" spans="2:13" ht="27.75" customHeight="1" x14ac:dyDescent="0.2">
      <c r="B47" s="1186"/>
      <c r="C47" s="1187"/>
      <c r="D47" s="108"/>
      <c r="E47" s="1194" t="s">
        <v>37</v>
      </c>
      <c r="F47" s="1195"/>
      <c r="G47" s="1195"/>
      <c r="H47" s="1196"/>
      <c r="I47" s="358" t="s">
        <v>497</v>
      </c>
      <c r="J47" s="359" t="s">
        <v>497</v>
      </c>
      <c r="K47" s="359" t="s">
        <v>497</v>
      </c>
      <c r="L47" s="359" t="s">
        <v>497</v>
      </c>
      <c r="M47" s="360" t="s">
        <v>497</v>
      </c>
    </row>
    <row r="48" spans="2:13" ht="27.75" customHeight="1" x14ac:dyDescent="0.2">
      <c r="B48" s="1186"/>
      <c r="C48" s="1187"/>
      <c r="D48" s="106"/>
      <c r="E48" s="1192" t="s">
        <v>38</v>
      </c>
      <c r="F48" s="1192"/>
      <c r="G48" s="1192"/>
      <c r="H48" s="1193"/>
      <c r="I48" s="358" t="s">
        <v>497</v>
      </c>
      <c r="J48" s="359" t="s">
        <v>497</v>
      </c>
      <c r="K48" s="359" t="s">
        <v>497</v>
      </c>
      <c r="L48" s="359" t="s">
        <v>497</v>
      </c>
      <c r="M48" s="360" t="s">
        <v>497</v>
      </c>
    </row>
    <row r="49" spans="2:13" ht="27.75" customHeight="1" x14ac:dyDescent="0.2">
      <c r="B49" s="1188"/>
      <c r="C49" s="1189"/>
      <c r="D49" s="106"/>
      <c r="E49" s="1192" t="s">
        <v>39</v>
      </c>
      <c r="F49" s="1192"/>
      <c r="G49" s="1192"/>
      <c r="H49" s="1193"/>
      <c r="I49" s="358" t="s">
        <v>497</v>
      </c>
      <c r="J49" s="359" t="s">
        <v>497</v>
      </c>
      <c r="K49" s="359" t="s">
        <v>497</v>
      </c>
      <c r="L49" s="359" t="s">
        <v>497</v>
      </c>
      <c r="M49" s="360" t="s">
        <v>497</v>
      </c>
    </row>
    <row r="50" spans="2:13" ht="27.75" customHeight="1" x14ac:dyDescent="0.2">
      <c r="B50" s="1197" t="s">
        <v>40</v>
      </c>
      <c r="C50" s="1198"/>
      <c r="D50" s="109"/>
      <c r="E50" s="1192" t="s">
        <v>41</v>
      </c>
      <c r="F50" s="1192"/>
      <c r="G50" s="1192"/>
      <c r="H50" s="1193"/>
      <c r="I50" s="358">
        <v>36186</v>
      </c>
      <c r="J50" s="359">
        <v>35697</v>
      </c>
      <c r="K50" s="359">
        <v>37238</v>
      </c>
      <c r="L50" s="359">
        <v>36916</v>
      </c>
      <c r="M50" s="360">
        <v>37698</v>
      </c>
    </row>
    <row r="51" spans="2:13" ht="27.75" customHeight="1" x14ac:dyDescent="0.2">
      <c r="B51" s="1186"/>
      <c r="C51" s="1187"/>
      <c r="D51" s="106"/>
      <c r="E51" s="1192" t="s">
        <v>42</v>
      </c>
      <c r="F51" s="1192"/>
      <c r="G51" s="1192"/>
      <c r="H51" s="1193"/>
      <c r="I51" s="358">
        <v>5032</v>
      </c>
      <c r="J51" s="359">
        <v>5174</v>
      </c>
      <c r="K51" s="359">
        <v>5826</v>
      </c>
      <c r="L51" s="359">
        <v>6268</v>
      </c>
      <c r="M51" s="360">
        <v>6403</v>
      </c>
    </row>
    <row r="52" spans="2:13" ht="27.75" customHeight="1" x14ac:dyDescent="0.2">
      <c r="B52" s="1188"/>
      <c r="C52" s="1189"/>
      <c r="D52" s="106"/>
      <c r="E52" s="1192" t="s">
        <v>43</v>
      </c>
      <c r="F52" s="1192"/>
      <c r="G52" s="1192"/>
      <c r="H52" s="1193"/>
      <c r="I52" s="358">
        <v>81700</v>
      </c>
      <c r="J52" s="359">
        <v>79227</v>
      </c>
      <c r="K52" s="359">
        <v>78736</v>
      </c>
      <c r="L52" s="359">
        <v>76479</v>
      </c>
      <c r="M52" s="360">
        <v>72101</v>
      </c>
    </row>
    <row r="53" spans="2:13" ht="27.75" customHeight="1" thickBot="1" x14ac:dyDescent="0.25">
      <c r="B53" s="1199" t="s">
        <v>19</v>
      </c>
      <c r="C53" s="1200"/>
      <c r="D53" s="110"/>
      <c r="E53" s="1201" t="s">
        <v>44</v>
      </c>
      <c r="F53" s="1201"/>
      <c r="G53" s="1201"/>
      <c r="H53" s="1202"/>
      <c r="I53" s="361">
        <v>-21394</v>
      </c>
      <c r="J53" s="362">
        <v>-21497</v>
      </c>
      <c r="K53" s="362">
        <v>-23329</v>
      </c>
      <c r="L53" s="362">
        <v>-24349</v>
      </c>
      <c r="M53" s="363">
        <v>-23979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CX8T59KIist2Xq98ozN9x2EQYODBz0kh0ZgtcLkAPNEzA08UoeQmuuHlbAMFJrfGuCzrbAbvkwnNqMV9INYg==" saltValue="SaDQgU5JLvNqsMGuKyzY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537</v>
      </c>
      <c r="G54" s="119" t="s">
        <v>538</v>
      </c>
      <c r="H54" s="120" t="s">
        <v>539</v>
      </c>
    </row>
    <row r="55" spans="2:8" ht="52.5" customHeight="1" x14ac:dyDescent="0.2">
      <c r="B55" s="121"/>
      <c r="C55" s="1211" t="s">
        <v>46</v>
      </c>
      <c r="D55" s="1211"/>
      <c r="E55" s="1212"/>
      <c r="F55" s="122">
        <v>13754</v>
      </c>
      <c r="G55" s="122">
        <v>13808</v>
      </c>
      <c r="H55" s="123">
        <v>14746</v>
      </c>
    </row>
    <row r="56" spans="2:8" ht="52.5" customHeight="1" x14ac:dyDescent="0.2">
      <c r="B56" s="124"/>
      <c r="C56" s="1213" t="s">
        <v>47</v>
      </c>
      <c r="D56" s="1213"/>
      <c r="E56" s="1214"/>
      <c r="F56" s="125">
        <v>5883</v>
      </c>
      <c r="G56" s="125">
        <v>5663</v>
      </c>
      <c r="H56" s="126">
        <v>5743</v>
      </c>
    </row>
    <row r="57" spans="2:8" ht="53.25" customHeight="1" x14ac:dyDescent="0.2">
      <c r="B57" s="124"/>
      <c r="C57" s="1215" t="s">
        <v>48</v>
      </c>
      <c r="D57" s="1215"/>
      <c r="E57" s="1216"/>
      <c r="F57" s="127">
        <v>17790</v>
      </c>
      <c r="G57" s="127">
        <v>16236</v>
      </c>
      <c r="H57" s="128">
        <v>15064</v>
      </c>
    </row>
    <row r="58" spans="2:8" ht="45.75" customHeight="1" x14ac:dyDescent="0.2">
      <c r="B58" s="129"/>
      <c r="C58" s="1203" t="s">
        <v>583</v>
      </c>
      <c r="D58" s="1204"/>
      <c r="E58" s="1205"/>
      <c r="F58" s="130">
        <v>3571</v>
      </c>
      <c r="G58" s="130">
        <v>3562</v>
      </c>
      <c r="H58" s="131">
        <v>3566</v>
      </c>
    </row>
    <row r="59" spans="2:8" ht="45.75" customHeight="1" x14ac:dyDescent="0.2">
      <c r="B59" s="129"/>
      <c r="C59" s="1203" t="s">
        <v>584</v>
      </c>
      <c r="D59" s="1204"/>
      <c r="E59" s="1205"/>
      <c r="F59" s="130">
        <v>3414</v>
      </c>
      <c r="G59" s="130">
        <v>3416</v>
      </c>
      <c r="H59" s="131">
        <v>3418</v>
      </c>
    </row>
    <row r="60" spans="2:8" ht="45.75" customHeight="1" x14ac:dyDescent="0.2">
      <c r="B60" s="129"/>
      <c r="C60" s="1203" t="s">
        <v>585</v>
      </c>
      <c r="D60" s="1204"/>
      <c r="E60" s="1205"/>
      <c r="F60" s="130">
        <v>3595</v>
      </c>
      <c r="G60" s="130">
        <v>3514</v>
      </c>
      <c r="H60" s="131">
        <v>2847</v>
      </c>
    </row>
    <row r="61" spans="2:8" ht="45.75" customHeight="1" x14ac:dyDescent="0.2">
      <c r="B61" s="129"/>
      <c r="C61" s="1203" t="s">
        <v>586</v>
      </c>
      <c r="D61" s="1204"/>
      <c r="E61" s="1205"/>
      <c r="F61" s="130">
        <v>1203</v>
      </c>
      <c r="G61" s="130">
        <v>1136</v>
      </c>
      <c r="H61" s="131">
        <v>972</v>
      </c>
    </row>
    <row r="62" spans="2:8" ht="45.75" customHeight="1" thickBot="1" x14ac:dyDescent="0.25">
      <c r="B62" s="132"/>
      <c r="C62" s="1206" t="s">
        <v>587</v>
      </c>
      <c r="D62" s="1207"/>
      <c r="E62" s="1208"/>
      <c r="F62" s="133">
        <v>869</v>
      </c>
      <c r="G62" s="133">
        <v>871</v>
      </c>
      <c r="H62" s="134">
        <v>860</v>
      </c>
    </row>
    <row r="63" spans="2:8" ht="52.5" customHeight="1" thickBot="1" x14ac:dyDescent="0.25">
      <c r="B63" s="135"/>
      <c r="C63" s="1209" t="s">
        <v>49</v>
      </c>
      <c r="D63" s="1209"/>
      <c r="E63" s="1210"/>
      <c r="F63" s="136">
        <v>37427</v>
      </c>
      <c r="G63" s="136">
        <v>35707</v>
      </c>
      <c r="H63" s="137">
        <v>35553</v>
      </c>
    </row>
    <row r="64" spans="2:8" ht="13.2" x14ac:dyDescent="0.2"/>
  </sheetData>
  <sheetProtection algorithmName="SHA-512" hashValue="m02ol+idS31Q/z5cG/vGQnC7l0uJDC5zlZ76IZeq+jRnG1xODoJMgpXuSdk+Lgn04HcedV2VzB5a6Pp873E3xA==" saltValue="BmqqJ6ANJUcw/64VQvVz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534</v>
      </c>
      <c r="G2" s="151"/>
      <c r="H2" s="152"/>
    </row>
    <row r="3" spans="1:8" x14ac:dyDescent="0.2">
      <c r="A3" s="148" t="s">
        <v>527</v>
      </c>
      <c r="B3" s="153"/>
      <c r="C3" s="154"/>
      <c r="D3" s="155">
        <v>53682</v>
      </c>
      <c r="E3" s="156"/>
      <c r="F3" s="157">
        <v>46035</v>
      </c>
      <c r="G3" s="158"/>
      <c r="H3" s="159"/>
    </row>
    <row r="4" spans="1:8" x14ac:dyDescent="0.2">
      <c r="A4" s="160"/>
      <c r="B4" s="161"/>
      <c r="C4" s="162"/>
      <c r="D4" s="163">
        <v>34465</v>
      </c>
      <c r="E4" s="164"/>
      <c r="F4" s="165">
        <v>25158</v>
      </c>
      <c r="G4" s="166"/>
      <c r="H4" s="167"/>
    </row>
    <row r="5" spans="1:8" x14ac:dyDescent="0.2">
      <c r="A5" s="148" t="s">
        <v>529</v>
      </c>
      <c r="B5" s="153"/>
      <c r="C5" s="154"/>
      <c r="D5" s="155">
        <v>63213</v>
      </c>
      <c r="E5" s="156"/>
      <c r="F5" s="157">
        <v>43261</v>
      </c>
      <c r="G5" s="158"/>
      <c r="H5" s="159"/>
    </row>
    <row r="6" spans="1:8" x14ac:dyDescent="0.2">
      <c r="A6" s="160"/>
      <c r="B6" s="161"/>
      <c r="C6" s="162"/>
      <c r="D6" s="163">
        <v>34771</v>
      </c>
      <c r="E6" s="164"/>
      <c r="F6" s="165">
        <v>24721</v>
      </c>
      <c r="G6" s="166"/>
      <c r="H6" s="167"/>
    </row>
    <row r="7" spans="1:8" x14ac:dyDescent="0.2">
      <c r="A7" s="148" t="s">
        <v>530</v>
      </c>
      <c r="B7" s="153"/>
      <c r="C7" s="154"/>
      <c r="D7" s="155">
        <v>59034</v>
      </c>
      <c r="E7" s="156"/>
      <c r="F7" s="157">
        <v>48105</v>
      </c>
      <c r="G7" s="158"/>
      <c r="H7" s="159"/>
    </row>
    <row r="8" spans="1:8" x14ac:dyDescent="0.2">
      <c r="A8" s="160"/>
      <c r="B8" s="161"/>
      <c r="C8" s="162"/>
      <c r="D8" s="163">
        <v>40558</v>
      </c>
      <c r="E8" s="164"/>
      <c r="F8" s="165">
        <v>24072</v>
      </c>
      <c r="G8" s="166"/>
      <c r="H8" s="167"/>
    </row>
    <row r="9" spans="1:8" x14ac:dyDescent="0.2">
      <c r="A9" s="148" t="s">
        <v>531</v>
      </c>
      <c r="B9" s="153"/>
      <c r="C9" s="154"/>
      <c r="D9" s="155">
        <v>61719</v>
      </c>
      <c r="E9" s="156"/>
      <c r="F9" s="157">
        <v>47446</v>
      </c>
      <c r="G9" s="158"/>
      <c r="H9" s="159"/>
    </row>
    <row r="10" spans="1:8" x14ac:dyDescent="0.2">
      <c r="A10" s="160"/>
      <c r="B10" s="161"/>
      <c r="C10" s="162"/>
      <c r="D10" s="163">
        <v>34956</v>
      </c>
      <c r="E10" s="164"/>
      <c r="F10" s="165">
        <v>24371</v>
      </c>
      <c r="G10" s="166"/>
      <c r="H10" s="167"/>
    </row>
    <row r="11" spans="1:8" x14ac:dyDescent="0.2">
      <c r="A11" s="148" t="s">
        <v>532</v>
      </c>
      <c r="B11" s="153"/>
      <c r="C11" s="154"/>
      <c r="D11" s="155">
        <v>54839</v>
      </c>
      <c r="E11" s="156"/>
      <c r="F11" s="157">
        <v>48387</v>
      </c>
      <c r="G11" s="158"/>
      <c r="H11" s="159"/>
    </row>
    <row r="12" spans="1:8" x14ac:dyDescent="0.2">
      <c r="A12" s="160"/>
      <c r="B12" s="161"/>
      <c r="C12" s="168"/>
      <c r="D12" s="163">
        <v>30182</v>
      </c>
      <c r="E12" s="164"/>
      <c r="F12" s="165">
        <v>25592</v>
      </c>
      <c r="G12" s="166"/>
      <c r="H12" s="167"/>
    </row>
    <row r="13" spans="1:8" x14ac:dyDescent="0.2">
      <c r="A13" s="148"/>
      <c r="B13" s="153"/>
      <c r="C13" s="169"/>
      <c r="D13" s="170">
        <v>58497</v>
      </c>
      <c r="E13" s="171"/>
      <c r="F13" s="172">
        <v>46647</v>
      </c>
      <c r="G13" s="173"/>
      <c r="H13" s="159"/>
    </row>
    <row r="14" spans="1:8" x14ac:dyDescent="0.2">
      <c r="A14" s="160"/>
      <c r="B14" s="161"/>
      <c r="C14" s="162"/>
      <c r="D14" s="163">
        <v>34986</v>
      </c>
      <c r="E14" s="164"/>
      <c r="F14" s="165">
        <v>24783</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3.23</v>
      </c>
      <c r="C19" s="174">
        <f>ROUND(VALUE(SUBSTITUTE(実質収支比率等に係る経年分析!G$48,"▲","-")),2)</f>
        <v>4.41</v>
      </c>
      <c r="D19" s="174">
        <f>ROUND(VALUE(SUBSTITUTE(実質収支比率等に係る経年分析!H$48,"▲","-")),2)</f>
        <v>4.1399999999999997</v>
      </c>
      <c r="E19" s="174">
        <f>ROUND(VALUE(SUBSTITUTE(実質収支比率等に係る経年分析!I$48,"▲","-")),2)</f>
        <v>4</v>
      </c>
      <c r="F19" s="174">
        <f>ROUND(VALUE(SUBSTITUTE(実質収支比率等に係る経年分析!J$48,"▲","-")),2)</f>
        <v>4.8099999999999996</v>
      </c>
    </row>
    <row r="20" spans="1:11" x14ac:dyDescent="0.2">
      <c r="A20" s="174" t="s">
        <v>53</v>
      </c>
      <c r="B20" s="174">
        <f>ROUND(VALUE(SUBSTITUTE(実質収支比率等に係る経年分析!F$47,"▲","-")),2)</f>
        <v>22.67</v>
      </c>
      <c r="C20" s="174">
        <f>ROUND(VALUE(SUBSTITUTE(実質収支比率等に係る経年分析!G$47,"▲","-")),2)</f>
        <v>23.23</v>
      </c>
      <c r="D20" s="174">
        <f>ROUND(VALUE(SUBSTITUTE(実質収支比率等に係る経年分析!H$47,"▲","-")),2)</f>
        <v>22.4</v>
      </c>
      <c r="E20" s="174">
        <f>ROUND(VALUE(SUBSTITUTE(実質収支比率等に係る経年分析!I$47,"▲","-")),2)</f>
        <v>23.19</v>
      </c>
      <c r="F20" s="174">
        <f>ROUND(VALUE(SUBSTITUTE(実質収支比率等に係る経年分析!J$47,"▲","-")),2)</f>
        <v>24.42</v>
      </c>
    </row>
    <row r="21" spans="1:11" x14ac:dyDescent="0.2">
      <c r="A21" s="174" t="s">
        <v>54</v>
      </c>
      <c r="B21" s="174">
        <f>IF(ISNUMBER(VALUE(SUBSTITUTE(実質収支比率等に係る経年分析!F$49,"▲","-"))),ROUND(VALUE(SUBSTITUTE(実質収支比率等に係る経年分析!F$49,"▲","-")),2),NA())</f>
        <v>-1.76</v>
      </c>
      <c r="C21" s="174">
        <f>IF(ISNUMBER(VALUE(SUBSTITUTE(実質収支比率等に係る経年分析!G$49,"▲","-"))),ROUND(VALUE(SUBSTITUTE(実質収支比率等に係る経年分析!G$49,"▲","-")),2),NA())</f>
        <v>2.4700000000000002</v>
      </c>
      <c r="D21" s="174">
        <f>IF(ISNUMBER(VALUE(SUBSTITUTE(実質収支比率等に係る経年分析!H$49,"▲","-"))),ROUND(VALUE(SUBSTITUTE(実質収支比率等に係る経年分析!H$49,"▲","-")),2),NA())</f>
        <v>0.26</v>
      </c>
      <c r="E21" s="174">
        <f>IF(ISNUMBER(VALUE(SUBSTITUTE(実質収支比率等に係る経年分析!I$49,"▲","-"))),ROUND(VALUE(SUBSTITUTE(実質収支比率等に係る経年分析!I$49,"▲","-")),2),NA())</f>
        <v>-0.18</v>
      </c>
      <c r="F21" s="174">
        <f>IF(ISNUMBER(VALUE(SUBSTITUTE(実質収支比率等に係る経年分析!J$49,"▲","-"))),ROUND(VALUE(SUBSTITUTE(実質収支比率等に係る経年分析!J$49,"▲","-")),2),NA())</f>
        <v>2.42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0.53</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松本城特別会計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0.44</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0.94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0.94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0.7</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1.28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0.85</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2.83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3.51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4.17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3.24</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4.63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6.43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9.1999999999999993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11.42</v>
      </c>
    </row>
    <row r="36" spans="1:16" x14ac:dyDescent="0.2">
      <c r="A36" s="175" t="str">
        <f>IF(連結実質赤字比率に係る赤字・黒字の構成分析!C$34="",NA(),連結実質赤字比率に係る赤字・黒字の構成分析!C$34)</f>
        <v>市街地駐車場事業特別会計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f>IF(ROUND(VALUE(SUBSTITUTE(連結実質赤字比率に係る赤字・黒字の構成分析!G$34,"▲", "-")), 2) &lt; 0, ABS(ROUND(VALUE(SUBSTITUTE(連結実質赤字比率に係る赤字・黒字の構成分析!G$34,"▲", "-")), 2)), NA())</f>
        <v>0.02</v>
      </c>
      <c r="E36" s="175" t="e">
        <f>IF(ROUND(VALUE(SUBSTITUTE(連結実質赤字比率に係る赤字・黒字の構成分析!G$34,"▲", "-")), 2) &gt;= 0, ABS(ROUND(VALUE(SUBSTITUTE(連結実質赤字比率に係る赤字・黒字の構成分析!G$34,"▲", "-")), 2)), NA())</f>
        <v>#N/A</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v>
      </c>
      <c r="H36" s="175">
        <f>IF(ROUND(VALUE(SUBSTITUTE(連結実質赤字比率に係る赤字・黒字の構成分析!I$34,"▲", "-")), 2) &lt; 0, ABS(ROUND(VALUE(SUBSTITUTE(連結実質赤字比率に係る赤字・黒字の構成分析!I$34,"▲", "-")), 2)), NA())</f>
        <v>0.05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0.04</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9861</v>
      </c>
      <c r="E42" s="176"/>
      <c r="F42" s="176"/>
      <c r="G42" s="176">
        <f>'実質公債費比率（分子）の構造'!L$52</f>
        <v>9613</v>
      </c>
      <c r="H42" s="176"/>
      <c r="I42" s="176"/>
      <c r="J42" s="176">
        <f>'実質公債費比率（分子）の構造'!M$52</f>
        <v>9404</v>
      </c>
      <c r="K42" s="176"/>
      <c r="L42" s="176"/>
      <c r="M42" s="176">
        <f>'実質公債費比率（分子）の構造'!N$52</f>
        <v>9061</v>
      </c>
      <c r="N42" s="176"/>
      <c r="O42" s="176"/>
      <c r="P42" s="176">
        <f>'実質公債費比率（分子）の構造'!O$52</f>
        <v>8734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23</v>
      </c>
      <c r="C44" s="176"/>
      <c r="D44" s="176"/>
      <c r="E44" s="176">
        <f>'実質公債費比率（分子）の構造'!L$50</f>
        <v>19</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356</v>
      </c>
      <c r="C45" s="176"/>
      <c r="D45" s="176"/>
      <c r="E45" s="176">
        <f>'実質公債費比率（分子）の構造'!L$49</f>
        <v>364</v>
      </c>
      <c r="F45" s="176"/>
      <c r="G45" s="176"/>
      <c r="H45" s="176">
        <f>'実質公債費比率（分子）の構造'!M$49</f>
        <v>373</v>
      </c>
      <c r="I45" s="176"/>
      <c r="J45" s="176"/>
      <c r="K45" s="176">
        <f>'実質公債費比率（分子）の構造'!N$49</f>
        <v>383</v>
      </c>
      <c r="L45" s="176"/>
      <c r="M45" s="176"/>
      <c r="N45" s="176">
        <f>'実質公債費比率（分子）の構造'!O$49</f>
        <v>344</v>
      </c>
      <c r="O45" s="176"/>
      <c r="P45" s="176"/>
    </row>
    <row r="46" spans="1:16" x14ac:dyDescent="0.2">
      <c r="A46" s="176" t="s">
        <v>64</v>
      </c>
      <c r="B46" s="176">
        <f>'実質公債費比率（分子）の構造'!K$48</f>
        <v>2025</v>
      </c>
      <c r="C46" s="176"/>
      <c r="D46" s="176"/>
      <c r="E46" s="176">
        <f>'実質公債費比率（分子）の構造'!L$48</f>
        <v>1843</v>
      </c>
      <c r="F46" s="176"/>
      <c r="G46" s="176"/>
      <c r="H46" s="176">
        <f>'実質公債費比率（分子）の構造'!M$48</f>
        <v>1753</v>
      </c>
      <c r="I46" s="176"/>
      <c r="J46" s="176"/>
      <c r="K46" s="176">
        <f>'実質公債費比率（分子）の構造'!N$48</f>
        <v>1617</v>
      </c>
      <c r="L46" s="176"/>
      <c r="M46" s="176"/>
      <c r="N46" s="176">
        <f>'実質公債費比率（分子）の構造'!O$48</f>
        <v>1551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9323</v>
      </c>
      <c r="C49" s="176"/>
      <c r="D49" s="176"/>
      <c r="E49" s="176">
        <f>'実質公債費比率（分子）の構造'!L$45</f>
        <v>9060</v>
      </c>
      <c r="F49" s="176"/>
      <c r="G49" s="176"/>
      <c r="H49" s="176">
        <f>'実質公債費比率（分子）の構造'!M$45</f>
        <v>9049</v>
      </c>
      <c r="I49" s="176"/>
      <c r="J49" s="176"/>
      <c r="K49" s="176">
        <f>'実質公債費比率（分子）の構造'!N$45</f>
        <v>8987</v>
      </c>
      <c r="L49" s="176"/>
      <c r="M49" s="176"/>
      <c r="N49" s="176">
        <f>'実質公債費比率（分子）の構造'!O$45</f>
        <v>8914</v>
      </c>
      <c r="O49" s="176"/>
      <c r="P49" s="176"/>
    </row>
    <row r="50" spans="1:16" x14ac:dyDescent="0.2">
      <c r="A50" s="176" t="s">
        <v>67</v>
      </c>
      <c r="B50" s="176" t="e">
        <f>NA()</f>
        <v>#N/A</v>
      </c>
      <c r="C50" s="176">
        <f>IF(ISNUMBER('実質公債費比率（分子）の構造'!K$53),'実質公債費比率（分子）の構造'!K$53,NA())</f>
        <v>1866</v>
      </c>
      <c r="D50" s="176" t="e">
        <f>NA()</f>
        <v>#N/A</v>
      </c>
      <c r="E50" s="176" t="e">
        <f>NA()</f>
        <v>#N/A</v>
      </c>
      <c r="F50" s="176">
        <f>IF(ISNUMBER('実質公債費比率（分子）の構造'!L$53),'実質公債費比率（分子）の構造'!L$53,NA())</f>
        <v>1673</v>
      </c>
      <c r="G50" s="176" t="e">
        <f>NA()</f>
        <v>#N/A</v>
      </c>
      <c r="H50" s="176" t="e">
        <f>NA()</f>
        <v>#N/A</v>
      </c>
      <c r="I50" s="176">
        <f>IF(ISNUMBER('実質公債費比率（分子）の構造'!M$53),'実質公債費比率（分子）の構造'!M$53,NA())</f>
        <v>1771</v>
      </c>
      <c r="J50" s="176" t="e">
        <f>NA()</f>
        <v>#N/A</v>
      </c>
      <c r="K50" s="176" t="e">
        <f>NA()</f>
        <v>#N/A</v>
      </c>
      <c r="L50" s="176">
        <f>IF(ISNUMBER('実質公債費比率（分子）の構造'!N$53),'実質公債費比率（分子）の構造'!N$53,NA())</f>
        <v>1926</v>
      </c>
      <c r="M50" s="176" t="e">
        <f>NA()</f>
        <v>#N/A</v>
      </c>
      <c r="N50" s="176" t="e">
        <f>NA()</f>
        <v>#N/A</v>
      </c>
      <c r="O50" s="176">
        <f>IF(ISNUMBER('実質公債費比率（分子）の構造'!O$53),'実質公債費比率（分子）の構造'!O$53,NA())</f>
        <v>2075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81700</v>
      </c>
      <c r="E56" s="175"/>
      <c r="F56" s="175"/>
      <c r="G56" s="175">
        <f>'将来負担比率（分子）の構造'!J$52</f>
        <v>79227</v>
      </c>
      <c r="H56" s="175"/>
      <c r="I56" s="175"/>
      <c r="J56" s="175">
        <f>'将来負担比率（分子）の構造'!K$52</f>
        <v>78736</v>
      </c>
      <c r="K56" s="175"/>
      <c r="L56" s="175"/>
      <c r="M56" s="175">
        <f>'将来負担比率（分子）の構造'!L$52</f>
        <v>76479</v>
      </c>
      <c r="N56" s="175"/>
      <c r="O56" s="175"/>
      <c r="P56" s="175">
        <f>'将来負担比率（分子）の構造'!M$52</f>
        <v>72101</v>
      </c>
    </row>
    <row r="57" spans="1:16" x14ac:dyDescent="0.2">
      <c r="A57" s="175" t="s">
        <v>42</v>
      </c>
      <c r="B57" s="175"/>
      <c r="C57" s="175"/>
      <c r="D57" s="175">
        <f>'将来負担比率（分子）の構造'!I$51</f>
        <v>5032</v>
      </c>
      <c r="E57" s="175"/>
      <c r="F57" s="175"/>
      <c r="G57" s="175">
        <f>'将来負担比率（分子）の構造'!J$51</f>
        <v>5174</v>
      </c>
      <c r="H57" s="175"/>
      <c r="I57" s="175"/>
      <c r="J57" s="175">
        <f>'将来負担比率（分子）の構造'!K$51</f>
        <v>5826</v>
      </c>
      <c r="K57" s="175"/>
      <c r="L57" s="175"/>
      <c r="M57" s="175">
        <f>'将来負担比率（分子）の構造'!L$51</f>
        <v>6268</v>
      </c>
      <c r="N57" s="175"/>
      <c r="O57" s="175"/>
      <c r="P57" s="175">
        <f>'将来負担比率（分子）の構造'!M$51</f>
        <v>6403</v>
      </c>
    </row>
    <row r="58" spans="1:16" x14ac:dyDescent="0.2">
      <c r="A58" s="175" t="s">
        <v>41</v>
      </c>
      <c r="B58" s="175"/>
      <c r="C58" s="175"/>
      <c r="D58" s="175">
        <f>'将来負担比率（分子）の構造'!I$50</f>
        <v>36186</v>
      </c>
      <c r="E58" s="175"/>
      <c r="F58" s="175"/>
      <c r="G58" s="175">
        <f>'将来負担比率（分子）の構造'!J$50</f>
        <v>35697</v>
      </c>
      <c r="H58" s="175"/>
      <c r="I58" s="175"/>
      <c r="J58" s="175">
        <f>'将来負担比率（分子）の構造'!K$50</f>
        <v>37238</v>
      </c>
      <c r="K58" s="175"/>
      <c r="L58" s="175"/>
      <c r="M58" s="175">
        <f>'将来負担比率（分子）の構造'!L$50</f>
        <v>36916</v>
      </c>
      <c r="N58" s="175"/>
      <c r="O58" s="175"/>
      <c r="P58" s="175">
        <f>'将来負担比率（分子）の構造'!M$50</f>
        <v>37698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f>'将来負担比率（分子）の構造'!K$46</f>
        <v>166</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11427</v>
      </c>
      <c r="C62" s="175"/>
      <c r="D62" s="175"/>
      <c r="E62" s="175">
        <f>'将来負担比率（分子）の構造'!J$45</f>
        <v>11119</v>
      </c>
      <c r="F62" s="175"/>
      <c r="G62" s="175"/>
      <c r="H62" s="175">
        <f>'将来負担比率（分子）の構造'!K$45</f>
        <v>11011</v>
      </c>
      <c r="I62" s="175"/>
      <c r="J62" s="175"/>
      <c r="K62" s="175">
        <f>'将来負担比率（分子）の構造'!L$45</f>
        <v>10736</v>
      </c>
      <c r="L62" s="175"/>
      <c r="M62" s="175"/>
      <c r="N62" s="175">
        <f>'将来負担比率（分子）の構造'!M$45</f>
        <v>10921</v>
      </c>
      <c r="O62" s="175"/>
      <c r="P62" s="175"/>
    </row>
    <row r="63" spans="1:16" x14ac:dyDescent="0.2">
      <c r="A63" s="175" t="s">
        <v>34</v>
      </c>
      <c r="B63" s="175">
        <f>'将来負担比率（分子）の構造'!I$44</f>
        <v>3420</v>
      </c>
      <c r="C63" s="175"/>
      <c r="D63" s="175"/>
      <c r="E63" s="175">
        <f>'将来負担比率（分子）の構造'!J$44</f>
        <v>3164</v>
      </c>
      <c r="F63" s="175"/>
      <c r="G63" s="175"/>
      <c r="H63" s="175">
        <f>'将来負担比率（分子）の構造'!K$44</f>
        <v>2827</v>
      </c>
      <c r="I63" s="175"/>
      <c r="J63" s="175"/>
      <c r="K63" s="175">
        <f>'将来負担比率（分子）の構造'!L$44</f>
        <v>2516</v>
      </c>
      <c r="L63" s="175"/>
      <c r="M63" s="175"/>
      <c r="N63" s="175">
        <f>'将来負担比率（分子）の構造'!M$44</f>
        <v>2332</v>
      </c>
      <c r="O63" s="175"/>
      <c r="P63" s="175"/>
    </row>
    <row r="64" spans="1:16" x14ac:dyDescent="0.2">
      <c r="A64" s="175" t="s">
        <v>33</v>
      </c>
      <c r="B64" s="175">
        <f>'将来負担比率（分子）の構造'!I$43</f>
        <v>14440</v>
      </c>
      <c r="C64" s="175"/>
      <c r="D64" s="175"/>
      <c r="E64" s="175">
        <f>'将来負担比率（分子）の構造'!J$43</f>
        <v>12616</v>
      </c>
      <c r="F64" s="175"/>
      <c r="G64" s="175"/>
      <c r="H64" s="175">
        <f>'将来負担比率（分子）の構造'!K$43</f>
        <v>11435</v>
      </c>
      <c r="I64" s="175"/>
      <c r="J64" s="175"/>
      <c r="K64" s="175">
        <f>'将来負担比率（分子）の構造'!L$43</f>
        <v>10622</v>
      </c>
      <c r="L64" s="175"/>
      <c r="M64" s="175"/>
      <c r="N64" s="175">
        <f>'将来負担比率（分子）の構造'!M$43</f>
        <v>10222</v>
      </c>
      <c r="O64" s="175"/>
      <c r="P64" s="175"/>
    </row>
    <row r="65" spans="1:16" x14ac:dyDescent="0.2">
      <c r="A65" s="175" t="s">
        <v>32</v>
      </c>
      <c r="B65" s="175">
        <f>'将来負担比率（分子）の構造'!I$42</f>
        <v>19</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72219</v>
      </c>
      <c r="C66" s="175"/>
      <c r="D66" s="175"/>
      <c r="E66" s="175">
        <f>'将来負担比率（分子）の構造'!J$41</f>
        <v>71704</v>
      </c>
      <c r="F66" s="175"/>
      <c r="G66" s="175"/>
      <c r="H66" s="175">
        <f>'将来負担比率（分子）の構造'!K$41</f>
        <v>73032</v>
      </c>
      <c r="I66" s="175"/>
      <c r="J66" s="175"/>
      <c r="K66" s="175">
        <f>'将来負担比率（分子）の構造'!L$41</f>
        <v>71439</v>
      </c>
      <c r="L66" s="175"/>
      <c r="M66" s="175"/>
      <c r="N66" s="175">
        <f>'将来負担比率（分子）の構造'!M$41</f>
        <v>68748</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13754</v>
      </c>
      <c r="C72" s="179">
        <f>基金残高に係る経年分析!G55</f>
        <v>13808</v>
      </c>
      <c r="D72" s="179">
        <f>基金残高に係る経年分析!H55</f>
        <v>14746</v>
      </c>
    </row>
    <row r="73" spans="1:16" x14ac:dyDescent="0.2">
      <c r="A73" s="178" t="s">
        <v>74</v>
      </c>
      <c r="B73" s="179">
        <f>基金残高に係る経年分析!F56</f>
        <v>5883</v>
      </c>
      <c r="C73" s="179">
        <f>基金残高に係る経年分析!G56</f>
        <v>5663</v>
      </c>
      <c r="D73" s="179">
        <f>基金残高に係る経年分析!H56</f>
        <v>5743</v>
      </c>
    </row>
    <row r="74" spans="1:16" x14ac:dyDescent="0.2">
      <c r="A74" s="178" t="s">
        <v>75</v>
      </c>
      <c r="B74" s="179">
        <f>基金残高に係る経年分析!F57</f>
        <v>17790</v>
      </c>
      <c r="C74" s="179">
        <f>基金残高に係る経年分析!G57</f>
        <v>16236</v>
      </c>
      <c r="D74" s="179">
        <f>基金残高に係る経年分析!H57</f>
        <v>15064</v>
      </c>
    </row>
  </sheetData>
  <sheetProtection algorithmName="SHA-512" hashValue="48vRyelLcno/JyH98OuUCbWJR4or9FqXag5d1kgM1950uN9dxASL4wk4laB1g5IPnLSsGSoFGYSoKho117lL3g==" saltValue="mmIMAi4ry8SHNUrXKeBM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38317551</v>
      </c>
      <c r="S5" s="613"/>
      <c r="T5" s="613"/>
      <c r="U5" s="613"/>
      <c r="V5" s="613"/>
      <c r="W5" s="613"/>
      <c r="X5" s="613"/>
      <c r="Y5" s="614"/>
      <c r="Z5" s="615">
        <v>33.5</v>
      </c>
      <c r="AA5" s="615"/>
      <c r="AB5" s="615"/>
      <c r="AC5" s="615"/>
      <c r="AD5" s="616">
        <v>36595387</v>
      </c>
      <c r="AE5" s="616"/>
      <c r="AF5" s="616"/>
      <c r="AG5" s="616"/>
      <c r="AH5" s="616"/>
      <c r="AI5" s="616"/>
      <c r="AJ5" s="616"/>
      <c r="AK5" s="616"/>
      <c r="AL5" s="617">
        <v>60.4</v>
      </c>
      <c r="AM5" s="618"/>
      <c r="AN5" s="618"/>
      <c r="AO5" s="619"/>
      <c r="AP5" s="609" t="s">
        <v>216</v>
      </c>
      <c r="AQ5" s="610"/>
      <c r="AR5" s="610"/>
      <c r="AS5" s="610"/>
      <c r="AT5" s="610"/>
      <c r="AU5" s="610"/>
      <c r="AV5" s="610"/>
      <c r="AW5" s="610"/>
      <c r="AX5" s="610"/>
      <c r="AY5" s="610"/>
      <c r="AZ5" s="610"/>
      <c r="BA5" s="610"/>
      <c r="BB5" s="610"/>
      <c r="BC5" s="610"/>
      <c r="BD5" s="610"/>
      <c r="BE5" s="610"/>
      <c r="BF5" s="611"/>
      <c r="BG5" s="623">
        <v>36496815</v>
      </c>
      <c r="BH5" s="624"/>
      <c r="BI5" s="624"/>
      <c r="BJ5" s="624"/>
      <c r="BK5" s="624"/>
      <c r="BL5" s="624"/>
      <c r="BM5" s="624"/>
      <c r="BN5" s="625"/>
      <c r="BO5" s="626">
        <v>95.2</v>
      </c>
      <c r="BP5" s="626"/>
      <c r="BQ5" s="626"/>
      <c r="BR5" s="626"/>
      <c r="BS5" s="627">
        <v>581653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933858</v>
      </c>
      <c r="S6" s="624"/>
      <c r="T6" s="624"/>
      <c r="U6" s="624"/>
      <c r="V6" s="624"/>
      <c r="W6" s="624"/>
      <c r="X6" s="624"/>
      <c r="Y6" s="625"/>
      <c r="Z6" s="626">
        <v>0.8</v>
      </c>
      <c r="AA6" s="626"/>
      <c r="AB6" s="626"/>
      <c r="AC6" s="626"/>
      <c r="AD6" s="627">
        <v>933858</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36496815</v>
      </c>
      <c r="BH6" s="624"/>
      <c r="BI6" s="624"/>
      <c r="BJ6" s="624"/>
      <c r="BK6" s="624"/>
      <c r="BL6" s="624"/>
      <c r="BM6" s="624"/>
      <c r="BN6" s="625"/>
      <c r="BO6" s="626">
        <v>95.2</v>
      </c>
      <c r="BP6" s="626"/>
      <c r="BQ6" s="626"/>
      <c r="BR6" s="626"/>
      <c r="BS6" s="627">
        <v>581653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424689</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424689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11289</v>
      </c>
      <c r="S7" s="624"/>
      <c r="T7" s="624"/>
      <c r="U7" s="624"/>
      <c r="V7" s="624"/>
      <c r="W7" s="624"/>
      <c r="X7" s="624"/>
      <c r="Y7" s="625"/>
      <c r="Z7" s="626">
        <v>0</v>
      </c>
      <c r="AA7" s="626"/>
      <c r="AB7" s="626"/>
      <c r="AC7" s="626"/>
      <c r="AD7" s="627">
        <v>11289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17870854</v>
      </c>
      <c r="BH7" s="624"/>
      <c r="BI7" s="624"/>
      <c r="BJ7" s="624"/>
      <c r="BK7" s="624"/>
      <c r="BL7" s="624"/>
      <c r="BM7" s="624"/>
      <c r="BN7" s="625"/>
      <c r="BO7" s="626">
        <v>46.6</v>
      </c>
      <c r="BP7" s="626"/>
      <c r="BQ7" s="626"/>
      <c r="BR7" s="626"/>
      <c r="BS7" s="627">
        <v>581653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12370445</v>
      </c>
      <c r="CS7" s="624"/>
      <c r="CT7" s="624"/>
      <c r="CU7" s="624"/>
      <c r="CV7" s="624"/>
      <c r="CW7" s="624"/>
      <c r="CX7" s="624"/>
      <c r="CY7" s="625"/>
      <c r="CZ7" s="626">
        <v>11.2</v>
      </c>
      <c r="DA7" s="626"/>
      <c r="DB7" s="626"/>
      <c r="DC7" s="626"/>
      <c r="DD7" s="632">
        <v>467912</v>
      </c>
      <c r="DE7" s="624"/>
      <c r="DF7" s="624"/>
      <c r="DG7" s="624"/>
      <c r="DH7" s="624"/>
      <c r="DI7" s="624"/>
      <c r="DJ7" s="624"/>
      <c r="DK7" s="624"/>
      <c r="DL7" s="624"/>
      <c r="DM7" s="624"/>
      <c r="DN7" s="624"/>
      <c r="DO7" s="624"/>
      <c r="DP7" s="625"/>
      <c r="DQ7" s="632">
        <v>10478462</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206884</v>
      </c>
      <c r="S8" s="624"/>
      <c r="T8" s="624"/>
      <c r="U8" s="624"/>
      <c r="V8" s="624"/>
      <c r="W8" s="624"/>
      <c r="X8" s="624"/>
      <c r="Y8" s="625"/>
      <c r="Z8" s="626">
        <v>0.2</v>
      </c>
      <c r="AA8" s="626"/>
      <c r="AB8" s="626"/>
      <c r="AC8" s="626"/>
      <c r="AD8" s="627">
        <v>206884</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437779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40021933</v>
      </c>
      <c r="CS8" s="624"/>
      <c r="CT8" s="624"/>
      <c r="CU8" s="624"/>
      <c r="CV8" s="624"/>
      <c r="CW8" s="624"/>
      <c r="CX8" s="624"/>
      <c r="CY8" s="625"/>
      <c r="CZ8" s="626">
        <v>36.200000000000003</v>
      </c>
      <c r="DA8" s="626"/>
      <c r="DB8" s="626"/>
      <c r="DC8" s="626"/>
      <c r="DD8" s="632">
        <v>732679</v>
      </c>
      <c r="DE8" s="624"/>
      <c r="DF8" s="624"/>
      <c r="DG8" s="624"/>
      <c r="DH8" s="624"/>
      <c r="DI8" s="624"/>
      <c r="DJ8" s="624"/>
      <c r="DK8" s="624"/>
      <c r="DL8" s="624"/>
      <c r="DM8" s="624"/>
      <c r="DN8" s="624"/>
      <c r="DO8" s="624"/>
      <c r="DP8" s="625"/>
      <c r="DQ8" s="632">
        <v>23047013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205959</v>
      </c>
      <c r="S9" s="624"/>
      <c r="T9" s="624"/>
      <c r="U9" s="624"/>
      <c r="V9" s="624"/>
      <c r="W9" s="624"/>
      <c r="X9" s="624"/>
      <c r="Y9" s="625"/>
      <c r="Z9" s="626">
        <v>0.2</v>
      </c>
      <c r="AA9" s="626"/>
      <c r="AB9" s="626"/>
      <c r="AC9" s="626"/>
      <c r="AD9" s="627">
        <v>205959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14252801</v>
      </c>
      <c r="BH9" s="624"/>
      <c r="BI9" s="624"/>
      <c r="BJ9" s="624"/>
      <c r="BK9" s="624"/>
      <c r="BL9" s="624"/>
      <c r="BM9" s="624"/>
      <c r="BN9" s="625"/>
      <c r="BO9" s="626">
        <v>37.200000000000003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9262271</v>
      </c>
      <c r="CS9" s="624"/>
      <c r="CT9" s="624"/>
      <c r="CU9" s="624"/>
      <c r="CV9" s="624"/>
      <c r="CW9" s="624"/>
      <c r="CX9" s="624"/>
      <c r="CY9" s="625"/>
      <c r="CZ9" s="626">
        <v>8.4</v>
      </c>
      <c r="DA9" s="626"/>
      <c r="DB9" s="626"/>
      <c r="DC9" s="626"/>
      <c r="DD9" s="632">
        <v>759062</v>
      </c>
      <c r="DE9" s="624"/>
      <c r="DF9" s="624"/>
      <c r="DG9" s="624"/>
      <c r="DH9" s="624"/>
      <c r="DI9" s="624"/>
      <c r="DJ9" s="624"/>
      <c r="DK9" s="624"/>
      <c r="DL9" s="624"/>
      <c r="DM9" s="624"/>
      <c r="DN9" s="624"/>
      <c r="DO9" s="624"/>
      <c r="DP9" s="625"/>
      <c r="DQ9" s="632">
        <v>7329504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954718</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143635</v>
      </c>
      <c r="CS10" s="624"/>
      <c r="CT10" s="624"/>
      <c r="CU10" s="624"/>
      <c r="CV10" s="624"/>
      <c r="CW10" s="624"/>
      <c r="CX10" s="624"/>
      <c r="CY10" s="625"/>
      <c r="CZ10" s="626">
        <v>0.1</v>
      </c>
      <c r="DA10" s="626"/>
      <c r="DB10" s="626"/>
      <c r="DC10" s="626"/>
      <c r="DD10" s="632">
        <v>220</v>
      </c>
      <c r="DE10" s="624"/>
      <c r="DF10" s="624"/>
      <c r="DG10" s="624"/>
      <c r="DH10" s="624"/>
      <c r="DI10" s="624"/>
      <c r="DJ10" s="624"/>
      <c r="DK10" s="624"/>
      <c r="DL10" s="624"/>
      <c r="DM10" s="624"/>
      <c r="DN10" s="624"/>
      <c r="DO10" s="624"/>
      <c r="DP10" s="625"/>
      <c r="DQ10" s="632">
        <v>94365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6491012</v>
      </c>
      <c r="S11" s="624"/>
      <c r="T11" s="624"/>
      <c r="U11" s="624"/>
      <c r="V11" s="624"/>
      <c r="W11" s="624"/>
      <c r="X11" s="624"/>
      <c r="Y11" s="625"/>
      <c r="Z11" s="628">
        <v>5.7</v>
      </c>
      <c r="AA11" s="629"/>
      <c r="AB11" s="629"/>
      <c r="AC11" s="635"/>
      <c r="AD11" s="632">
        <v>6491012</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2225556</v>
      </c>
      <c r="BH11" s="624"/>
      <c r="BI11" s="624"/>
      <c r="BJ11" s="624"/>
      <c r="BK11" s="624"/>
      <c r="BL11" s="624"/>
      <c r="BM11" s="624"/>
      <c r="BN11" s="625"/>
      <c r="BO11" s="626">
        <v>5.8</v>
      </c>
      <c r="BP11" s="626"/>
      <c r="BQ11" s="626"/>
      <c r="BR11" s="626"/>
      <c r="BS11" s="627">
        <v>581653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2429534</v>
      </c>
      <c r="CS11" s="624"/>
      <c r="CT11" s="624"/>
      <c r="CU11" s="624"/>
      <c r="CV11" s="624"/>
      <c r="CW11" s="624"/>
      <c r="CX11" s="624"/>
      <c r="CY11" s="625"/>
      <c r="CZ11" s="626">
        <v>2.2000000000000002</v>
      </c>
      <c r="DA11" s="626"/>
      <c r="DB11" s="626"/>
      <c r="DC11" s="626"/>
      <c r="DD11" s="632">
        <v>577781</v>
      </c>
      <c r="DE11" s="624"/>
      <c r="DF11" s="624"/>
      <c r="DG11" s="624"/>
      <c r="DH11" s="624"/>
      <c r="DI11" s="624"/>
      <c r="DJ11" s="624"/>
      <c r="DK11" s="624"/>
      <c r="DL11" s="624"/>
      <c r="DM11" s="624"/>
      <c r="DN11" s="624"/>
      <c r="DO11" s="624"/>
      <c r="DP11" s="625"/>
      <c r="DQ11" s="632">
        <v>1475124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30641</v>
      </c>
      <c r="S12" s="624"/>
      <c r="T12" s="624"/>
      <c r="U12" s="624"/>
      <c r="V12" s="624"/>
      <c r="W12" s="624"/>
      <c r="X12" s="624"/>
      <c r="Y12" s="625"/>
      <c r="Z12" s="626">
        <v>0</v>
      </c>
      <c r="AA12" s="626"/>
      <c r="AB12" s="626"/>
      <c r="AC12" s="626"/>
      <c r="AD12" s="627">
        <v>30641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16143806</v>
      </c>
      <c r="BH12" s="624"/>
      <c r="BI12" s="624"/>
      <c r="BJ12" s="624"/>
      <c r="BK12" s="624"/>
      <c r="BL12" s="624"/>
      <c r="BM12" s="624"/>
      <c r="BN12" s="625"/>
      <c r="BO12" s="626">
        <v>42.1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8321069</v>
      </c>
      <c r="CS12" s="624"/>
      <c r="CT12" s="624"/>
      <c r="CU12" s="624"/>
      <c r="CV12" s="624"/>
      <c r="CW12" s="624"/>
      <c r="CX12" s="624"/>
      <c r="CY12" s="625"/>
      <c r="CZ12" s="626">
        <v>7.5</v>
      </c>
      <c r="DA12" s="626"/>
      <c r="DB12" s="626"/>
      <c r="DC12" s="626"/>
      <c r="DD12" s="632">
        <v>105629</v>
      </c>
      <c r="DE12" s="624"/>
      <c r="DF12" s="624"/>
      <c r="DG12" s="624"/>
      <c r="DH12" s="624"/>
      <c r="DI12" s="624"/>
      <c r="DJ12" s="624"/>
      <c r="DK12" s="624"/>
      <c r="DL12" s="624"/>
      <c r="DM12" s="624"/>
      <c r="DN12" s="624"/>
      <c r="DO12" s="624"/>
      <c r="DP12" s="625"/>
      <c r="DQ12" s="632">
        <v>1371105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15999039</v>
      </c>
      <c r="BH13" s="624"/>
      <c r="BI13" s="624"/>
      <c r="BJ13" s="624"/>
      <c r="BK13" s="624"/>
      <c r="BL13" s="624"/>
      <c r="BM13" s="624"/>
      <c r="BN13" s="625"/>
      <c r="BO13" s="626">
        <v>41.8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10815868</v>
      </c>
      <c r="CS13" s="624"/>
      <c r="CT13" s="624"/>
      <c r="CU13" s="624"/>
      <c r="CV13" s="624"/>
      <c r="CW13" s="624"/>
      <c r="CX13" s="624"/>
      <c r="CY13" s="625"/>
      <c r="CZ13" s="626">
        <v>9.8000000000000007</v>
      </c>
      <c r="DA13" s="626"/>
      <c r="DB13" s="626"/>
      <c r="DC13" s="626"/>
      <c r="DD13" s="632">
        <v>5192042</v>
      </c>
      <c r="DE13" s="624"/>
      <c r="DF13" s="624"/>
      <c r="DG13" s="624"/>
      <c r="DH13" s="624"/>
      <c r="DI13" s="624"/>
      <c r="DJ13" s="624"/>
      <c r="DK13" s="624"/>
      <c r="DL13" s="624"/>
      <c r="DM13" s="624"/>
      <c r="DN13" s="624"/>
      <c r="DO13" s="624"/>
      <c r="DP13" s="625"/>
      <c r="DQ13" s="632">
        <v>6487810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1909</v>
      </c>
      <c r="S14" s="624"/>
      <c r="T14" s="624"/>
      <c r="U14" s="624"/>
      <c r="V14" s="624"/>
      <c r="W14" s="624"/>
      <c r="X14" s="624"/>
      <c r="Y14" s="625"/>
      <c r="Z14" s="626">
        <v>0</v>
      </c>
      <c r="AA14" s="626"/>
      <c r="AB14" s="626"/>
      <c r="AC14" s="626"/>
      <c r="AD14" s="627">
        <v>1909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849540</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2802283</v>
      </c>
      <c r="CS14" s="624"/>
      <c r="CT14" s="624"/>
      <c r="CU14" s="624"/>
      <c r="CV14" s="624"/>
      <c r="CW14" s="624"/>
      <c r="CX14" s="624"/>
      <c r="CY14" s="625"/>
      <c r="CZ14" s="626">
        <v>2.5</v>
      </c>
      <c r="DA14" s="626"/>
      <c r="DB14" s="626"/>
      <c r="DC14" s="626"/>
      <c r="DD14" s="632">
        <v>163120</v>
      </c>
      <c r="DE14" s="624"/>
      <c r="DF14" s="624"/>
      <c r="DG14" s="624"/>
      <c r="DH14" s="624"/>
      <c r="DI14" s="624"/>
      <c r="DJ14" s="624"/>
      <c r="DK14" s="624"/>
      <c r="DL14" s="624"/>
      <c r="DM14" s="624"/>
      <c r="DN14" s="624"/>
      <c r="DO14" s="624"/>
      <c r="DP14" s="625"/>
      <c r="DQ14" s="632">
        <v>2607778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1632615</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14754292</v>
      </c>
      <c r="CS15" s="624"/>
      <c r="CT15" s="624"/>
      <c r="CU15" s="624"/>
      <c r="CV15" s="624"/>
      <c r="CW15" s="624"/>
      <c r="CX15" s="624"/>
      <c r="CY15" s="625"/>
      <c r="CZ15" s="626">
        <v>13.4</v>
      </c>
      <c r="DA15" s="626"/>
      <c r="DB15" s="626"/>
      <c r="DC15" s="626"/>
      <c r="DD15" s="632">
        <v>4914729</v>
      </c>
      <c r="DE15" s="624"/>
      <c r="DF15" s="624"/>
      <c r="DG15" s="624"/>
      <c r="DH15" s="624"/>
      <c r="DI15" s="624"/>
      <c r="DJ15" s="624"/>
      <c r="DK15" s="624"/>
      <c r="DL15" s="624"/>
      <c r="DM15" s="624"/>
      <c r="DN15" s="624"/>
      <c r="DO15" s="624"/>
      <c r="DP15" s="625"/>
      <c r="DQ15" s="632">
        <v>8744032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73780</v>
      </c>
      <c r="S16" s="624"/>
      <c r="T16" s="624"/>
      <c r="U16" s="624"/>
      <c r="V16" s="624"/>
      <c r="W16" s="624"/>
      <c r="X16" s="624"/>
      <c r="Y16" s="625"/>
      <c r="Z16" s="626">
        <v>0.1</v>
      </c>
      <c r="AA16" s="626"/>
      <c r="AB16" s="626"/>
      <c r="AC16" s="626"/>
      <c r="AD16" s="627">
        <v>73780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239278</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52211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634192</v>
      </c>
      <c r="S17" s="624"/>
      <c r="T17" s="624"/>
      <c r="U17" s="624"/>
      <c r="V17" s="624"/>
      <c r="W17" s="624"/>
      <c r="X17" s="624"/>
      <c r="Y17" s="625"/>
      <c r="Z17" s="626">
        <v>0.6</v>
      </c>
      <c r="AA17" s="626"/>
      <c r="AB17" s="626"/>
      <c r="AC17" s="626"/>
      <c r="AD17" s="627">
        <v>634192</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8913699</v>
      </c>
      <c r="CS17" s="624"/>
      <c r="CT17" s="624"/>
      <c r="CU17" s="624"/>
      <c r="CV17" s="624"/>
      <c r="CW17" s="624"/>
      <c r="CX17" s="624"/>
      <c r="CY17" s="625"/>
      <c r="CZ17" s="626">
        <v>8.1</v>
      </c>
      <c r="DA17" s="626"/>
      <c r="DB17" s="626"/>
      <c r="DC17" s="626"/>
      <c r="DD17" s="632" t="s">
        <v>122</v>
      </c>
      <c r="DE17" s="624"/>
      <c r="DF17" s="624"/>
      <c r="DG17" s="624"/>
      <c r="DH17" s="624"/>
      <c r="DI17" s="624"/>
      <c r="DJ17" s="624"/>
      <c r="DK17" s="624"/>
      <c r="DL17" s="624"/>
      <c r="DM17" s="624"/>
      <c r="DN17" s="624"/>
      <c r="DO17" s="624"/>
      <c r="DP17" s="625"/>
      <c r="DQ17" s="632">
        <v>8792338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248163</v>
      </c>
      <c r="S18" s="624"/>
      <c r="T18" s="624"/>
      <c r="U18" s="624"/>
      <c r="V18" s="624"/>
      <c r="W18" s="624"/>
      <c r="X18" s="624"/>
      <c r="Y18" s="625"/>
      <c r="Z18" s="626">
        <v>0.2</v>
      </c>
      <c r="AA18" s="626"/>
      <c r="AB18" s="626"/>
      <c r="AC18" s="626"/>
      <c r="AD18" s="627">
        <v>248163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242589</v>
      </c>
      <c r="S19" s="624"/>
      <c r="T19" s="624"/>
      <c r="U19" s="624"/>
      <c r="V19" s="624"/>
      <c r="W19" s="624"/>
      <c r="X19" s="624"/>
      <c r="Y19" s="625"/>
      <c r="Z19" s="626">
        <v>0.2</v>
      </c>
      <c r="AA19" s="626"/>
      <c r="AB19" s="626"/>
      <c r="AC19" s="626"/>
      <c r="AD19" s="627">
        <v>242589</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1820736</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5574</v>
      </c>
      <c r="S20" s="624"/>
      <c r="T20" s="624"/>
      <c r="U20" s="624"/>
      <c r="V20" s="624"/>
      <c r="W20" s="624"/>
      <c r="X20" s="624"/>
      <c r="Y20" s="625"/>
      <c r="Z20" s="626">
        <v>0</v>
      </c>
      <c r="AA20" s="626"/>
      <c r="AB20" s="626"/>
      <c r="AC20" s="626"/>
      <c r="AD20" s="627">
        <v>5574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1820736</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110498996</v>
      </c>
      <c r="CS20" s="624"/>
      <c r="CT20" s="624"/>
      <c r="CU20" s="624"/>
      <c r="CV20" s="624"/>
      <c r="CW20" s="624"/>
      <c r="CX20" s="624"/>
      <c r="CY20" s="625"/>
      <c r="CZ20" s="626">
        <v>100</v>
      </c>
      <c r="DA20" s="626"/>
      <c r="DB20" s="626"/>
      <c r="DC20" s="626"/>
      <c r="DD20" s="632">
        <v>12913174</v>
      </c>
      <c r="DE20" s="624"/>
      <c r="DF20" s="624"/>
      <c r="DG20" s="624"/>
      <c r="DH20" s="624"/>
      <c r="DI20" s="624"/>
      <c r="DJ20" s="624"/>
      <c r="DK20" s="624"/>
      <c r="DL20" s="624"/>
      <c r="DM20" s="624"/>
      <c r="DN20" s="624"/>
      <c r="DO20" s="624"/>
      <c r="DP20" s="625"/>
      <c r="DQ20" s="632">
        <v>70904431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15991385</v>
      </c>
      <c r="S21" s="624"/>
      <c r="T21" s="624"/>
      <c r="U21" s="624"/>
      <c r="V21" s="624"/>
      <c r="W21" s="624"/>
      <c r="X21" s="624"/>
      <c r="Y21" s="625"/>
      <c r="Z21" s="626">
        <v>14</v>
      </c>
      <c r="AA21" s="626"/>
      <c r="AB21" s="626"/>
      <c r="AC21" s="626"/>
      <c r="AD21" s="627">
        <v>14628019</v>
      </c>
      <c r="AE21" s="627"/>
      <c r="AF21" s="627"/>
      <c r="AG21" s="627"/>
      <c r="AH21" s="627"/>
      <c r="AI21" s="627"/>
      <c r="AJ21" s="627"/>
      <c r="AK21" s="627"/>
      <c r="AL21" s="628">
        <v>24.1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98572</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14628019</v>
      </c>
      <c r="S22" s="624"/>
      <c r="T22" s="624"/>
      <c r="U22" s="624"/>
      <c r="V22" s="624"/>
      <c r="W22" s="624"/>
      <c r="X22" s="624"/>
      <c r="Y22" s="625"/>
      <c r="Z22" s="626">
        <v>12.8</v>
      </c>
      <c r="AA22" s="626"/>
      <c r="AB22" s="626"/>
      <c r="AC22" s="626"/>
      <c r="AD22" s="627">
        <v>14628019</v>
      </c>
      <c r="AE22" s="627"/>
      <c r="AF22" s="627"/>
      <c r="AG22" s="627"/>
      <c r="AH22" s="627"/>
      <c r="AI22" s="627"/>
      <c r="AJ22" s="627"/>
      <c r="AK22" s="627"/>
      <c r="AL22" s="628">
        <v>24.1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1363167</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1722164</v>
      </c>
      <c r="BH23" s="624"/>
      <c r="BI23" s="624"/>
      <c r="BJ23" s="624"/>
      <c r="BK23" s="624"/>
      <c r="BL23" s="624"/>
      <c r="BM23" s="624"/>
      <c r="BN23" s="625"/>
      <c r="BO23" s="626">
        <v>4.5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199</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48858252</v>
      </c>
      <c r="CS24" s="613"/>
      <c r="CT24" s="613"/>
      <c r="CU24" s="613"/>
      <c r="CV24" s="613"/>
      <c r="CW24" s="613"/>
      <c r="CX24" s="613"/>
      <c r="CY24" s="614"/>
      <c r="CZ24" s="617">
        <v>44.2</v>
      </c>
      <c r="DA24" s="618"/>
      <c r="DB24" s="618"/>
      <c r="DC24" s="634"/>
      <c r="DD24" s="658">
        <v>34037595</v>
      </c>
      <c r="DE24" s="613"/>
      <c r="DF24" s="613"/>
      <c r="DG24" s="613"/>
      <c r="DH24" s="613"/>
      <c r="DI24" s="613"/>
      <c r="DJ24" s="613"/>
      <c r="DK24" s="614"/>
      <c r="DL24" s="658">
        <v>30805821</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63146623</v>
      </c>
      <c r="S25" s="624"/>
      <c r="T25" s="624"/>
      <c r="U25" s="624"/>
      <c r="V25" s="624"/>
      <c r="W25" s="624"/>
      <c r="X25" s="624"/>
      <c r="Y25" s="625"/>
      <c r="Z25" s="626">
        <v>55.3</v>
      </c>
      <c r="AA25" s="626"/>
      <c r="AB25" s="626"/>
      <c r="AC25" s="626"/>
      <c r="AD25" s="627">
        <v>60061093</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17209566</v>
      </c>
      <c r="CS25" s="655"/>
      <c r="CT25" s="655"/>
      <c r="CU25" s="655"/>
      <c r="CV25" s="655"/>
      <c r="CW25" s="655"/>
      <c r="CX25" s="655"/>
      <c r="CY25" s="656"/>
      <c r="CZ25" s="628">
        <v>15.6</v>
      </c>
      <c r="DA25" s="653"/>
      <c r="DB25" s="653"/>
      <c r="DC25" s="657"/>
      <c r="DD25" s="632">
        <v>16068066</v>
      </c>
      <c r="DE25" s="655"/>
      <c r="DF25" s="655"/>
      <c r="DG25" s="655"/>
      <c r="DH25" s="655"/>
      <c r="DI25" s="655"/>
      <c r="DJ25" s="655"/>
      <c r="DK25" s="656"/>
      <c r="DL25" s="632">
        <v>15648672</v>
      </c>
      <c r="DM25" s="655"/>
      <c r="DN25" s="655"/>
      <c r="DO25" s="655"/>
      <c r="DP25" s="655"/>
      <c r="DQ25" s="655"/>
      <c r="DR25" s="655"/>
      <c r="DS25" s="655"/>
      <c r="DT25" s="655"/>
      <c r="DU25" s="655"/>
      <c r="DV25" s="656"/>
      <c r="DW25" s="628">
        <v>25.2</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35233</v>
      </c>
      <c r="S26" s="624"/>
      <c r="T26" s="624"/>
      <c r="U26" s="624"/>
      <c r="V26" s="624"/>
      <c r="W26" s="624"/>
      <c r="X26" s="624"/>
      <c r="Y26" s="625"/>
      <c r="Z26" s="626">
        <v>0</v>
      </c>
      <c r="AA26" s="626"/>
      <c r="AB26" s="626"/>
      <c r="AC26" s="626"/>
      <c r="AD26" s="627">
        <v>35233</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9134691</v>
      </c>
      <c r="CS26" s="624"/>
      <c r="CT26" s="624"/>
      <c r="CU26" s="624"/>
      <c r="CV26" s="624"/>
      <c r="CW26" s="624"/>
      <c r="CX26" s="624"/>
      <c r="CY26" s="625"/>
      <c r="CZ26" s="628">
        <v>8.3000000000000007</v>
      </c>
      <c r="DA26" s="653"/>
      <c r="DB26" s="653"/>
      <c r="DC26" s="657"/>
      <c r="DD26" s="632">
        <v>8415616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229392</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38317551</v>
      </c>
      <c r="BH27" s="624"/>
      <c r="BI27" s="624"/>
      <c r="BJ27" s="624"/>
      <c r="BK27" s="624"/>
      <c r="BL27" s="624"/>
      <c r="BM27" s="624"/>
      <c r="BN27" s="625"/>
      <c r="BO27" s="626">
        <v>100</v>
      </c>
      <c r="BP27" s="626"/>
      <c r="BQ27" s="626"/>
      <c r="BR27" s="626"/>
      <c r="BS27" s="627">
        <v>581653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22735046</v>
      </c>
      <c r="CS27" s="655"/>
      <c r="CT27" s="655"/>
      <c r="CU27" s="655"/>
      <c r="CV27" s="655"/>
      <c r="CW27" s="655"/>
      <c r="CX27" s="655"/>
      <c r="CY27" s="656"/>
      <c r="CZ27" s="628">
        <v>20.6</v>
      </c>
      <c r="DA27" s="653"/>
      <c r="DB27" s="653"/>
      <c r="DC27" s="657"/>
      <c r="DD27" s="632">
        <v>9177250</v>
      </c>
      <c r="DE27" s="655"/>
      <c r="DF27" s="655"/>
      <c r="DG27" s="655"/>
      <c r="DH27" s="655"/>
      <c r="DI27" s="655"/>
      <c r="DJ27" s="655"/>
      <c r="DK27" s="656"/>
      <c r="DL27" s="632">
        <v>6364870</v>
      </c>
      <c r="DM27" s="655"/>
      <c r="DN27" s="655"/>
      <c r="DO27" s="655"/>
      <c r="DP27" s="655"/>
      <c r="DQ27" s="655"/>
      <c r="DR27" s="655"/>
      <c r="DS27" s="655"/>
      <c r="DT27" s="655"/>
      <c r="DU27" s="655"/>
      <c r="DV27" s="656"/>
      <c r="DW27" s="628">
        <v>10.3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1638421</v>
      </c>
      <c r="S28" s="624"/>
      <c r="T28" s="624"/>
      <c r="U28" s="624"/>
      <c r="V28" s="624"/>
      <c r="W28" s="624"/>
      <c r="X28" s="624"/>
      <c r="Y28" s="625"/>
      <c r="Z28" s="626">
        <v>1.4</v>
      </c>
      <c r="AA28" s="626"/>
      <c r="AB28" s="626"/>
      <c r="AC28" s="626"/>
      <c r="AD28" s="627">
        <v>197971</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8913640</v>
      </c>
      <c r="CS28" s="624"/>
      <c r="CT28" s="624"/>
      <c r="CU28" s="624"/>
      <c r="CV28" s="624"/>
      <c r="CW28" s="624"/>
      <c r="CX28" s="624"/>
      <c r="CY28" s="625"/>
      <c r="CZ28" s="628">
        <v>8.1</v>
      </c>
      <c r="DA28" s="653"/>
      <c r="DB28" s="653"/>
      <c r="DC28" s="657"/>
      <c r="DD28" s="632">
        <v>8792279</v>
      </c>
      <c r="DE28" s="624"/>
      <c r="DF28" s="624"/>
      <c r="DG28" s="624"/>
      <c r="DH28" s="624"/>
      <c r="DI28" s="624"/>
      <c r="DJ28" s="624"/>
      <c r="DK28" s="625"/>
      <c r="DL28" s="632">
        <v>8792279</v>
      </c>
      <c r="DM28" s="624"/>
      <c r="DN28" s="624"/>
      <c r="DO28" s="624"/>
      <c r="DP28" s="624"/>
      <c r="DQ28" s="624"/>
      <c r="DR28" s="624"/>
      <c r="DS28" s="624"/>
      <c r="DT28" s="624"/>
      <c r="DU28" s="624"/>
      <c r="DV28" s="625"/>
      <c r="DW28" s="628">
        <v>14.2</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242925</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8913640</v>
      </c>
      <c r="CS29" s="655"/>
      <c r="CT29" s="655"/>
      <c r="CU29" s="655"/>
      <c r="CV29" s="655"/>
      <c r="CW29" s="655"/>
      <c r="CX29" s="655"/>
      <c r="CY29" s="656"/>
      <c r="CZ29" s="628">
        <v>8.1</v>
      </c>
      <c r="DA29" s="653"/>
      <c r="DB29" s="653"/>
      <c r="DC29" s="657"/>
      <c r="DD29" s="632">
        <v>8792279</v>
      </c>
      <c r="DE29" s="655"/>
      <c r="DF29" s="655"/>
      <c r="DG29" s="655"/>
      <c r="DH29" s="655"/>
      <c r="DI29" s="655"/>
      <c r="DJ29" s="655"/>
      <c r="DK29" s="656"/>
      <c r="DL29" s="632">
        <v>8792279</v>
      </c>
      <c r="DM29" s="655"/>
      <c r="DN29" s="655"/>
      <c r="DO29" s="655"/>
      <c r="DP29" s="655"/>
      <c r="DQ29" s="655"/>
      <c r="DR29" s="655"/>
      <c r="DS29" s="655"/>
      <c r="DT29" s="655"/>
      <c r="DU29" s="655"/>
      <c r="DV29" s="656"/>
      <c r="DW29" s="628">
        <v>14.2</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18983213</v>
      </c>
      <c r="S30" s="624"/>
      <c r="T30" s="624"/>
      <c r="U30" s="624"/>
      <c r="V30" s="624"/>
      <c r="W30" s="624"/>
      <c r="X30" s="624"/>
      <c r="Y30" s="625"/>
      <c r="Z30" s="626">
        <v>16.600000000000001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8762953</v>
      </c>
      <c r="CS30" s="624"/>
      <c r="CT30" s="624"/>
      <c r="CU30" s="624"/>
      <c r="CV30" s="624"/>
      <c r="CW30" s="624"/>
      <c r="CX30" s="624"/>
      <c r="CY30" s="625"/>
      <c r="CZ30" s="628">
        <v>7.9</v>
      </c>
      <c r="DA30" s="653"/>
      <c r="DB30" s="653"/>
      <c r="DC30" s="657"/>
      <c r="DD30" s="632">
        <v>8644733</v>
      </c>
      <c r="DE30" s="624"/>
      <c r="DF30" s="624"/>
      <c r="DG30" s="624"/>
      <c r="DH30" s="624"/>
      <c r="DI30" s="624"/>
      <c r="DJ30" s="624"/>
      <c r="DK30" s="625"/>
      <c r="DL30" s="632">
        <v>8644733</v>
      </c>
      <c r="DM30" s="624"/>
      <c r="DN30" s="624"/>
      <c r="DO30" s="624"/>
      <c r="DP30" s="624"/>
      <c r="DQ30" s="624"/>
      <c r="DR30" s="624"/>
      <c r="DS30" s="624"/>
      <c r="DT30" s="624"/>
      <c r="DU30" s="624"/>
      <c r="DV30" s="625"/>
      <c r="DW30" s="628">
        <v>13.9</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v>36191</v>
      </c>
      <c r="S31" s="624"/>
      <c r="T31" s="624"/>
      <c r="U31" s="624"/>
      <c r="V31" s="624"/>
      <c r="W31" s="624"/>
      <c r="X31" s="624"/>
      <c r="Y31" s="625"/>
      <c r="Z31" s="626">
        <v>0</v>
      </c>
      <c r="AA31" s="626"/>
      <c r="AB31" s="626"/>
      <c r="AC31" s="626"/>
      <c r="AD31" s="627">
        <v>36191</v>
      </c>
      <c r="AE31" s="627"/>
      <c r="AF31" s="627"/>
      <c r="AG31" s="627"/>
      <c r="AH31" s="627"/>
      <c r="AI31" s="627"/>
      <c r="AJ31" s="627"/>
      <c r="AK31" s="627"/>
      <c r="AL31" s="628">
        <v>0.1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99.4</v>
      </c>
      <c r="BH31" s="667"/>
      <c r="BI31" s="667"/>
      <c r="BJ31" s="667"/>
      <c r="BK31" s="667"/>
      <c r="BL31" s="667"/>
      <c r="BM31" s="618">
        <v>98.7</v>
      </c>
      <c r="BN31" s="667"/>
      <c r="BO31" s="667"/>
      <c r="BP31" s="667"/>
      <c r="BQ31" s="668"/>
      <c r="BR31" s="679">
        <v>99.5</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150687</v>
      </c>
      <c r="CS31" s="655"/>
      <c r="CT31" s="655"/>
      <c r="CU31" s="655"/>
      <c r="CV31" s="655"/>
      <c r="CW31" s="655"/>
      <c r="CX31" s="655"/>
      <c r="CY31" s="656"/>
      <c r="CZ31" s="628">
        <v>0.1</v>
      </c>
      <c r="DA31" s="653"/>
      <c r="DB31" s="653"/>
      <c r="DC31" s="657"/>
      <c r="DD31" s="632">
        <v>147546</v>
      </c>
      <c r="DE31" s="655"/>
      <c r="DF31" s="655"/>
      <c r="DG31" s="655"/>
      <c r="DH31" s="655"/>
      <c r="DI31" s="655"/>
      <c r="DJ31" s="655"/>
      <c r="DK31" s="656"/>
      <c r="DL31" s="632">
        <v>147546</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6603184</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99.3</v>
      </c>
      <c r="BH32" s="655"/>
      <c r="BI32" s="655"/>
      <c r="BJ32" s="655"/>
      <c r="BK32" s="655"/>
      <c r="BL32" s="655"/>
      <c r="BM32" s="629">
        <v>98.5</v>
      </c>
      <c r="BN32" s="655"/>
      <c r="BO32" s="655"/>
      <c r="BP32" s="655"/>
      <c r="BQ32" s="678"/>
      <c r="BR32" s="680">
        <v>99.4</v>
      </c>
      <c r="BS32" s="655"/>
      <c r="BT32" s="655"/>
      <c r="BU32" s="655"/>
      <c r="BV32" s="655"/>
      <c r="BW32" s="655"/>
      <c r="BX32" s="629">
        <v>98.4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378899</v>
      </c>
      <c r="S33" s="624"/>
      <c r="T33" s="624"/>
      <c r="U33" s="624"/>
      <c r="V33" s="624"/>
      <c r="W33" s="624"/>
      <c r="X33" s="624"/>
      <c r="Y33" s="625"/>
      <c r="Z33" s="626">
        <v>0.3</v>
      </c>
      <c r="AA33" s="626"/>
      <c r="AB33" s="626"/>
      <c r="AC33" s="626"/>
      <c r="AD33" s="627">
        <v>91505</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98.9</v>
      </c>
      <c r="BN33" s="682"/>
      <c r="BO33" s="682"/>
      <c r="BP33" s="682"/>
      <c r="BQ33" s="684"/>
      <c r="BR33" s="681">
        <v>99.5</v>
      </c>
      <c r="BS33" s="682"/>
      <c r="BT33" s="682"/>
      <c r="BU33" s="682"/>
      <c r="BV33" s="682"/>
      <c r="BW33" s="682"/>
      <c r="BX33" s="683">
        <v>98.8</v>
      </c>
      <c r="BY33" s="682"/>
      <c r="BZ33" s="682"/>
      <c r="CA33" s="682"/>
      <c r="CB33" s="684"/>
      <c r="CD33" s="620" t="s">
        <v>307</v>
      </c>
      <c r="CE33" s="621"/>
      <c r="CF33" s="621"/>
      <c r="CG33" s="621"/>
      <c r="CH33" s="621"/>
      <c r="CI33" s="621"/>
      <c r="CJ33" s="621"/>
      <c r="CK33" s="621"/>
      <c r="CL33" s="621"/>
      <c r="CM33" s="621"/>
      <c r="CN33" s="621"/>
      <c r="CO33" s="621"/>
      <c r="CP33" s="621"/>
      <c r="CQ33" s="622"/>
      <c r="CR33" s="623">
        <v>48488292</v>
      </c>
      <c r="CS33" s="655"/>
      <c r="CT33" s="655"/>
      <c r="CU33" s="655"/>
      <c r="CV33" s="655"/>
      <c r="CW33" s="655"/>
      <c r="CX33" s="655"/>
      <c r="CY33" s="656"/>
      <c r="CZ33" s="628">
        <v>43.9</v>
      </c>
      <c r="DA33" s="653"/>
      <c r="DB33" s="653"/>
      <c r="DC33" s="657"/>
      <c r="DD33" s="632">
        <v>32600179</v>
      </c>
      <c r="DE33" s="655"/>
      <c r="DF33" s="655"/>
      <c r="DG33" s="655"/>
      <c r="DH33" s="655"/>
      <c r="DI33" s="655"/>
      <c r="DJ33" s="655"/>
      <c r="DK33" s="656"/>
      <c r="DL33" s="632">
        <v>23643916</v>
      </c>
      <c r="DM33" s="655"/>
      <c r="DN33" s="655"/>
      <c r="DO33" s="655"/>
      <c r="DP33" s="655"/>
      <c r="DQ33" s="655"/>
      <c r="DR33" s="655"/>
      <c r="DS33" s="655"/>
      <c r="DT33" s="655"/>
      <c r="DU33" s="655"/>
      <c r="DV33" s="656"/>
      <c r="DW33" s="628">
        <v>38.1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315170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16141600</v>
      </c>
      <c r="CS34" s="624"/>
      <c r="CT34" s="624"/>
      <c r="CU34" s="624"/>
      <c r="CV34" s="624"/>
      <c r="CW34" s="624"/>
      <c r="CX34" s="624"/>
      <c r="CY34" s="625"/>
      <c r="CZ34" s="628">
        <v>14.6</v>
      </c>
      <c r="DA34" s="653"/>
      <c r="DB34" s="653"/>
      <c r="DC34" s="657"/>
      <c r="DD34" s="632">
        <v>10972459</v>
      </c>
      <c r="DE34" s="624"/>
      <c r="DF34" s="624"/>
      <c r="DG34" s="624"/>
      <c r="DH34" s="624"/>
      <c r="DI34" s="624"/>
      <c r="DJ34" s="624"/>
      <c r="DK34" s="625"/>
      <c r="DL34" s="632">
        <v>9421215</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4258381</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1437767</v>
      </c>
      <c r="CS35" s="655"/>
      <c r="CT35" s="655"/>
      <c r="CU35" s="655"/>
      <c r="CV35" s="655"/>
      <c r="CW35" s="655"/>
      <c r="CX35" s="655"/>
      <c r="CY35" s="656"/>
      <c r="CZ35" s="628">
        <v>1.3</v>
      </c>
      <c r="DA35" s="653"/>
      <c r="DB35" s="653"/>
      <c r="DC35" s="657"/>
      <c r="DD35" s="632">
        <v>1294980</v>
      </c>
      <c r="DE35" s="655"/>
      <c r="DF35" s="655"/>
      <c r="DG35" s="655"/>
      <c r="DH35" s="655"/>
      <c r="DI35" s="655"/>
      <c r="DJ35" s="655"/>
      <c r="DK35" s="656"/>
      <c r="DL35" s="632">
        <v>857299</v>
      </c>
      <c r="DM35" s="655"/>
      <c r="DN35" s="655"/>
      <c r="DO35" s="655"/>
      <c r="DP35" s="655"/>
      <c r="DQ35" s="655"/>
      <c r="DR35" s="655"/>
      <c r="DS35" s="655"/>
      <c r="DT35" s="655"/>
      <c r="DU35" s="655"/>
      <c r="DV35" s="656"/>
      <c r="DW35" s="628">
        <v>1.4</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3088432</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12242179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519050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12283342</v>
      </c>
      <c r="CS36" s="624"/>
      <c r="CT36" s="624"/>
      <c r="CU36" s="624"/>
      <c r="CV36" s="624"/>
      <c r="CW36" s="624"/>
      <c r="CX36" s="624"/>
      <c r="CY36" s="625"/>
      <c r="CZ36" s="628">
        <v>11.1</v>
      </c>
      <c r="DA36" s="653"/>
      <c r="DB36" s="653"/>
      <c r="DC36" s="657"/>
      <c r="DD36" s="632">
        <v>10271511</v>
      </c>
      <c r="DE36" s="624"/>
      <c r="DF36" s="624"/>
      <c r="DG36" s="624"/>
      <c r="DH36" s="624"/>
      <c r="DI36" s="624"/>
      <c r="DJ36" s="624"/>
      <c r="DK36" s="625"/>
      <c r="DL36" s="632">
        <v>6636267</v>
      </c>
      <c r="DM36" s="624"/>
      <c r="DN36" s="624"/>
      <c r="DO36" s="624"/>
      <c r="DP36" s="624"/>
      <c r="DQ36" s="624"/>
      <c r="DR36" s="624"/>
      <c r="DS36" s="624"/>
      <c r="DT36" s="624"/>
      <c r="DU36" s="624"/>
      <c r="DV36" s="625"/>
      <c r="DW36" s="628">
        <v>10.7</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9259061</v>
      </c>
      <c r="S37" s="624"/>
      <c r="T37" s="624"/>
      <c r="U37" s="624"/>
      <c r="V37" s="624"/>
      <c r="W37" s="624"/>
      <c r="X37" s="624"/>
      <c r="Y37" s="625"/>
      <c r="Z37" s="626">
        <v>8.1</v>
      </c>
      <c r="AA37" s="626"/>
      <c r="AB37" s="626"/>
      <c r="AC37" s="626"/>
      <c r="AD37" s="627">
        <v>175389</v>
      </c>
      <c r="AE37" s="627"/>
      <c r="AF37" s="627"/>
      <c r="AG37" s="627"/>
      <c r="AH37" s="627"/>
      <c r="AI37" s="627"/>
      <c r="AJ37" s="627"/>
      <c r="AK37" s="627"/>
      <c r="AL37" s="628">
        <v>0.3</v>
      </c>
      <c r="AM37" s="629"/>
      <c r="AN37" s="629"/>
      <c r="AO37" s="630"/>
      <c r="AQ37" s="686" t="s">
        <v>319</v>
      </c>
      <c r="AR37" s="687"/>
      <c r="AS37" s="687"/>
      <c r="AT37" s="687"/>
      <c r="AU37" s="687"/>
      <c r="AV37" s="687"/>
      <c r="AW37" s="687"/>
      <c r="AX37" s="687"/>
      <c r="AY37" s="688"/>
      <c r="AZ37" s="623">
        <v>2219869</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407381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3630070</v>
      </c>
      <c r="CS37" s="655"/>
      <c r="CT37" s="655"/>
      <c r="CU37" s="655"/>
      <c r="CV37" s="655"/>
      <c r="CW37" s="655"/>
      <c r="CX37" s="655"/>
      <c r="CY37" s="656"/>
      <c r="CZ37" s="628">
        <v>3.3</v>
      </c>
      <c r="DA37" s="653"/>
      <c r="DB37" s="653"/>
      <c r="DC37" s="657"/>
      <c r="DD37" s="632">
        <v>3626729</v>
      </c>
      <c r="DE37" s="655"/>
      <c r="DF37" s="655"/>
      <c r="DG37" s="655"/>
      <c r="DH37" s="655"/>
      <c r="DI37" s="655"/>
      <c r="DJ37" s="655"/>
      <c r="DK37" s="656"/>
      <c r="DL37" s="632">
        <v>3297629</v>
      </c>
      <c r="DM37" s="655"/>
      <c r="DN37" s="655"/>
      <c r="DO37" s="655"/>
      <c r="DP37" s="655"/>
      <c r="DQ37" s="655"/>
      <c r="DR37" s="655"/>
      <c r="DS37" s="655"/>
      <c r="DT37" s="655"/>
      <c r="DU37" s="655"/>
      <c r="DV37" s="656"/>
      <c r="DW37" s="628">
        <v>5.3</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6071200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818699</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28299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8775937</v>
      </c>
      <c r="CS38" s="624"/>
      <c r="CT38" s="624"/>
      <c r="CU38" s="624"/>
      <c r="CV38" s="624"/>
      <c r="CW38" s="624"/>
      <c r="CX38" s="624"/>
      <c r="CY38" s="625"/>
      <c r="CZ38" s="628">
        <v>7.9</v>
      </c>
      <c r="DA38" s="653"/>
      <c r="DB38" s="653"/>
      <c r="DC38" s="657"/>
      <c r="DD38" s="632">
        <v>7218986</v>
      </c>
      <c r="DE38" s="624"/>
      <c r="DF38" s="624"/>
      <c r="DG38" s="624"/>
      <c r="DH38" s="624"/>
      <c r="DI38" s="624"/>
      <c r="DJ38" s="624"/>
      <c r="DK38" s="625"/>
      <c r="DL38" s="632">
        <v>6725946</v>
      </c>
      <c r="DM38" s="624"/>
      <c r="DN38" s="624"/>
      <c r="DO38" s="624"/>
      <c r="DP38" s="624"/>
      <c r="DQ38" s="624"/>
      <c r="DR38" s="624"/>
      <c r="DS38" s="624"/>
      <c r="DT38" s="624"/>
      <c r="DU38" s="624"/>
      <c r="DV38" s="625"/>
      <c r="DW38" s="628">
        <v>10.8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531507</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41995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3445561</v>
      </c>
      <c r="CS39" s="655"/>
      <c r="CT39" s="655"/>
      <c r="CU39" s="655"/>
      <c r="CV39" s="655"/>
      <c r="CW39" s="655"/>
      <c r="CX39" s="655"/>
      <c r="CY39" s="656"/>
      <c r="CZ39" s="628">
        <v>3.1</v>
      </c>
      <c r="DA39" s="653"/>
      <c r="DB39" s="653"/>
      <c r="DC39" s="657"/>
      <c r="DD39" s="632">
        <v>2839054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1394500</v>
      </c>
      <c r="S40" s="624"/>
      <c r="T40" s="624"/>
      <c r="U40" s="624"/>
      <c r="V40" s="624"/>
      <c r="W40" s="624"/>
      <c r="X40" s="624"/>
      <c r="Y40" s="625"/>
      <c r="Z40" s="626">
        <v>1.2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203070</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6404085</v>
      </c>
      <c r="CS40" s="624"/>
      <c r="CT40" s="624"/>
      <c r="CU40" s="624"/>
      <c r="CV40" s="624"/>
      <c r="CW40" s="624"/>
      <c r="CX40" s="624"/>
      <c r="CY40" s="625"/>
      <c r="CZ40" s="628">
        <v>5.8</v>
      </c>
      <c r="DA40" s="653"/>
      <c r="DB40" s="653"/>
      <c r="DC40" s="657"/>
      <c r="DD40" s="632">
        <v>3189</v>
      </c>
      <c r="DE40" s="624"/>
      <c r="DF40" s="624"/>
      <c r="DG40" s="624"/>
      <c r="DH40" s="624"/>
      <c r="DI40" s="624"/>
      <c r="DJ40" s="624"/>
      <c r="DK40" s="625"/>
      <c r="DL40" s="632">
        <v>3189</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114286325</v>
      </c>
      <c r="S41" s="696"/>
      <c r="T41" s="696"/>
      <c r="U41" s="696"/>
      <c r="V41" s="696"/>
      <c r="W41" s="696"/>
      <c r="X41" s="696"/>
      <c r="Y41" s="700"/>
      <c r="Z41" s="701">
        <v>100</v>
      </c>
      <c r="AA41" s="701"/>
      <c r="AB41" s="701"/>
      <c r="AC41" s="701"/>
      <c r="AD41" s="702">
        <v>60597382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1620525</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6848509</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386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13152452</v>
      </c>
      <c r="CS42" s="655"/>
      <c r="CT42" s="655"/>
      <c r="CU42" s="655"/>
      <c r="CV42" s="655"/>
      <c r="CW42" s="655"/>
      <c r="CX42" s="655"/>
      <c r="CY42" s="656"/>
      <c r="CZ42" s="628">
        <v>11.9</v>
      </c>
      <c r="DA42" s="653"/>
      <c r="DB42" s="653"/>
      <c r="DC42" s="657"/>
      <c r="DD42" s="632">
        <v>4266657</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392543</v>
      </c>
      <c r="CS43" s="655"/>
      <c r="CT43" s="655"/>
      <c r="CU43" s="655"/>
      <c r="CV43" s="655"/>
      <c r="CW43" s="655"/>
      <c r="CX43" s="655"/>
      <c r="CY43" s="656"/>
      <c r="CZ43" s="628">
        <v>0.4</v>
      </c>
      <c r="DA43" s="653"/>
      <c r="DB43" s="653"/>
      <c r="DC43" s="657"/>
      <c r="DD43" s="632">
        <v>392543</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12913174</v>
      </c>
      <c r="CS44" s="624"/>
      <c r="CT44" s="624"/>
      <c r="CU44" s="624"/>
      <c r="CV44" s="624"/>
      <c r="CW44" s="624"/>
      <c r="CX44" s="624"/>
      <c r="CY44" s="625"/>
      <c r="CZ44" s="628">
        <v>11.7</v>
      </c>
      <c r="DA44" s="629"/>
      <c r="DB44" s="629"/>
      <c r="DC44" s="635"/>
      <c r="DD44" s="632">
        <v>4214446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5644814</v>
      </c>
      <c r="CS45" s="655"/>
      <c r="CT45" s="655"/>
      <c r="CU45" s="655"/>
      <c r="CV45" s="655"/>
      <c r="CW45" s="655"/>
      <c r="CX45" s="655"/>
      <c r="CY45" s="656"/>
      <c r="CZ45" s="628">
        <v>5.0999999999999996</v>
      </c>
      <c r="DA45" s="653"/>
      <c r="DB45" s="653"/>
      <c r="DC45" s="657"/>
      <c r="DD45" s="632">
        <v>523223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7106997</v>
      </c>
      <c r="CS46" s="624"/>
      <c r="CT46" s="624"/>
      <c r="CU46" s="624"/>
      <c r="CV46" s="624"/>
      <c r="CW46" s="624"/>
      <c r="CX46" s="624"/>
      <c r="CY46" s="625"/>
      <c r="CZ46" s="628">
        <v>6.4</v>
      </c>
      <c r="DA46" s="629"/>
      <c r="DB46" s="629"/>
      <c r="DC46" s="635"/>
      <c r="DD46" s="632">
        <v>3563360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239278</v>
      </c>
      <c r="CS47" s="655"/>
      <c r="CT47" s="655"/>
      <c r="CU47" s="655"/>
      <c r="CV47" s="655"/>
      <c r="CW47" s="655"/>
      <c r="CX47" s="655"/>
      <c r="CY47" s="656"/>
      <c r="CZ47" s="628">
        <v>0.2</v>
      </c>
      <c r="DA47" s="653"/>
      <c r="DB47" s="653"/>
      <c r="DC47" s="657"/>
      <c r="DD47" s="632">
        <v>52211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110498996</v>
      </c>
      <c r="CS49" s="682"/>
      <c r="CT49" s="682"/>
      <c r="CU49" s="682"/>
      <c r="CV49" s="682"/>
      <c r="CW49" s="682"/>
      <c r="CX49" s="682"/>
      <c r="CY49" s="711"/>
      <c r="CZ49" s="703">
        <v>100</v>
      </c>
      <c r="DA49" s="712"/>
      <c r="DB49" s="712"/>
      <c r="DC49" s="713"/>
      <c r="DD49" s="714">
        <v>70904431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WxwNsrllBSmx0HmO0KhKTWfEvEU4uujkQuNWG9c+M+7S8mz49k2wNldKm9XBv5W190FrsV/RDwmRqwG1yX1cQ==" saltValue="fCra57m7TpfQgJAQQzrG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114019</v>
      </c>
      <c r="R7" s="753"/>
      <c r="S7" s="753"/>
      <c r="T7" s="753"/>
      <c r="U7" s="753"/>
      <c r="V7" s="753">
        <v>110389</v>
      </c>
      <c r="W7" s="753"/>
      <c r="X7" s="753"/>
      <c r="Y7" s="753"/>
      <c r="Z7" s="753"/>
      <c r="AA7" s="753">
        <v>3630</v>
      </c>
      <c r="AB7" s="753"/>
      <c r="AC7" s="753"/>
      <c r="AD7" s="753"/>
      <c r="AE7" s="754"/>
      <c r="AF7" s="755">
        <v>2798</v>
      </c>
      <c r="AG7" s="756"/>
      <c r="AH7" s="756"/>
      <c r="AI7" s="756"/>
      <c r="AJ7" s="757"/>
      <c r="AK7" s="758">
        <v>4259</v>
      </c>
      <c r="AL7" s="759"/>
      <c r="AM7" s="759"/>
      <c r="AN7" s="759"/>
      <c r="AO7" s="759"/>
      <c r="AP7" s="759">
        <v>68730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574</v>
      </c>
      <c r="BT7" s="747"/>
      <c r="BU7" s="747"/>
      <c r="BV7" s="747"/>
      <c r="BW7" s="747"/>
      <c r="BX7" s="747"/>
      <c r="BY7" s="747"/>
      <c r="BZ7" s="747"/>
      <c r="CA7" s="747"/>
      <c r="CB7" s="747"/>
      <c r="CC7" s="747"/>
      <c r="CD7" s="747"/>
      <c r="CE7" s="747"/>
      <c r="CF7" s="747"/>
      <c r="CG7" s="762"/>
      <c r="CH7" s="743">
        <v>-17</v>
      </c>
      <c r="CI7" s="744"/>
      <c r="CJ7" s="744"/>
      <c r="CK7" s="744"/>
      <c r="CL7" s="745"/>
      <c r="CM7" s="743">
        <v>371</v>
      </c>
      <c r="CN7" s="744"/>
      <c r="CO7" s="744"/>
      <c r="CP7" s="744"/>
      <c r="CQ7" s="745"/>
      <c r="CR7" s="743">
        <v>22</v>
      </c>
      <c r="CS7" s="744"/>
      <c r="CT7" s="744"/>
      <c r="CU7" s="744"/>
      <c r="CV7" s="745"/>
      <c r="CW7" s="743">
        <v>39</v>
      </c>
      <c r="CX7" s="744"/>
      <c r="CY7" s="744"/>
      <c r="CZ7" s="744"/>
      <c r="DA7" s="745"/>
      <c r="DB7" s="743" t="s">
        <v>497</v>
      </c>
      <c r="DC7" s="744"/>
      <c r="DD7" s="744"/>
      <c r="DE7" s="744"/>
      <c r="DF7" s="745"/>
      <c r="DG7" s="743" t="s">
        <v>497</v>
      </c>
      <c r="DH7" s="744"/>
      <c r="DI7" s="744"/>
      <c r="DJ7" s="744"/>
      <c r="DK7" s="745"/>
      <c r="DL7" s="743" t="s">
        <v>497</v>
      </c>
      <c r="DM7" s="744"/>
      <c r="DN7" s="744"/>
      <c r="DO7" s="744"/>
      <c r="DP7" s="745"/>
      <c r="DQ7" s="743" t="s">
        <v>497</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28</v>
      </c>
      <c r="R8" s="784"/>
      <c r="S8" s="784"/>
      <c r="T8" s="784"/>
      <c r="U8" s="784"/>
      <c r="V8" s="784">
        <v>16</v>
      </c>
      <c r="W8" s="784"/>
      <c r="X8" s="784"/>
      <c r="Y8" s="784"/>
      <c r="Z8" s="784"/>
      <c r="AA8" s="784">
        <v>12</v>
      </c>
      <c r="AB8" s="784"/>
      <c r="AC8" s="784"/>
      <c r="AD8" s="784"/>
      <c r="AE8" s="785"/>
      <c r="AF8" s="786">
        <v>12</v>
      </c>
      <c r="AG8" s="787"/>
      <c r="AH8" s="787"/>
      <c r="AI8" s="787"/>
      <c r="AJ8" s="788"/>
      <c r="AK8" s="769" t="s">
        <v>497</v>
      </c>
      <c r="AL8" s="770"/>
      <c r="AM8" s="770"/>
      <c r="AN8" s="770"/>
      <c r="AO8" s="770"/>
      <c r="AP8" s="770">
        <v>11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575</v>
      </c>
      <c r="BT8" s="774"/>
      <c r="BU8" s="774"/>
      <c r="BV8" s="774"/>
      <c r="BW8" s="774"/>
      <c r="BX8" s="774"/>
      <c r="BY8" s="774"/>
      <c r="BZ8" s="774"/>
      <c r="CA8" s="774"/>
      <c r="CB8" s="774"/>
      <c r="CC8" s="774"/>
      <c r="CD8" s="774"/>
      <c r="CE8" s="774"/>
      <c r="CF8" s="774"/>
      <c r="CG8" s="775"/>
      <c r="CH8" s="776">
        <v>63</v>
      </c>
      <c r="CI8" s="777"/>
      <c r="CJ8" s="777"/>
      <c r="CK8" s="777"/>
      <c r="CL8" s="778"/>
      <c r="CM8" s="776">
        <v>375</v>
      </c>
      <c r="CN8" s="777"/>
      <c r="CO8" s="777"/>
      <c r="CP8" s="777"/>
      <c r="CQ8" s="778"/>
      <c r="CR8" s="776">
        <v>30</v>
      </c>
      <c r="CS8" s="777"/>
      <c r="CT8" s="777"/>
      <c r="CU8" s="777"/>
      <c r="CV8" s="778"/>
      <c r="CW8" s="776">
        <v>100</v>
      </c>
      <c r="CX8" s="777"/>
      <c r="CY8" s="777"/>
      <c r="CZ8" s="777"/>
      <c r="DA8" s="778"/>
      <c r="DB8" s="776" t="s">
        <v>497</v>
      </c>
      <c r="DC8" s="777"/>
      <c r="DD8" s="777"/>
      <c r="DE8" s="777"/>
      <c r="DF8" s="778"/>
      <c r="DG8" s="776" t="s">
        <v>497</v>
      </c>
      <c r="DH8" s="777"/>
      <c r="DI8" s="777"/>
      <c r="DJ8" s="777"/>
      <c r="DK8" s="778"/>
      <c r="DL8" s="776" t="s">
        <v>497</v>
      </c>
      <c r="DM8" s="777"/>
      <c r="DN8" s="777"/>
      <c r="DO8" s="777"/>
      <c r="DP8" s="778"/>
      <c r="DQ8" s="776" t="s">
        <v>497</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v>246</v>
      </c>
      <c r="R9" s="784"/>
      <c r="S9" s="784"/>
      <c r="T9" s="784"/>
      <c r="U9" s="784"/>
      <c r="V9" s="784">
        <v>101</v>
      </c>
      <c r="W9" s="784"/>
      <c r="X9" s="784"/>
      <c r="Y9" s="784"/>
      <c r="Z9" s="784"/>
      <c r="AA9" s="784">
        <v>146</v>
      </c>
      <c r="AB9" s="784"/>
      <c r="AC9" s="784"/>
      <c r="AD9" s="784"/>
      <c r="AE9" s="785"/>
      <c r="AF9" s="786">
        <v>93</v>
      </c>
      <c r="AG9" s="787"/>
      <c r="AH9" s="787"/>
      <c r="AI9" s="787"/>
      <c r="AJ9" s="788"/>
      <c r="AK9" s="769" t="s">
        <v>497</v>
      </c>
      <c r="AL9" s="770"/>
      <c r="AM9" s="770"/>
      <c r="AN9" s="770"/>
      <c r="AO9" s="770"/>
      <c r="AP9" s="770">
        <v>7</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576</v>
      </c>
      <c r="BT9" s="774"/>
      <c r="BU9" s="774"/>
      <c r="BV9" s="774"/>
      <c r="BW9" s="774"/>
      <c r="BX9" s="774"/>
      <c r="BY9" s="774"/>
      <c r="BZ9" s="774"/>
      <c r="CA9" s="774"/>
      <c r="CB9" s="774"/>
      <c r="CC9" s="774"/>
      <c r="CD9" s="774"/>
      <c r="CE9" s="774"/>
      <c r="CF9" s="774"/>
      <c r="CG9" s="775"/>
      <c r="CH9" s="776">
        <v>1</v>
      </c>
      <c r="CI9" s="777"/>
      <c r="CJ9" s="777"/>
      <c r="CK9" s="777"/>
      <c r="CL9" s="778"/>
      <c r="CM9" s="776">
        <v>53</v>
      </c>
      <c r="CN9" s="777"/>
      <c r="CO9" s="777"/>
      <c r="CP9" s="777"/>
      <c r="CQ9" s="778"/>
      <c r="CR9" s="776">
        <v>5</v>
      </c>
      <c r="CS9" s="777"/>
      <c r="CT9" s="777"/>
      <c r="CU9" s="777"/>
      <c r="CV9" s="778"/>
      <c r="CW9" s="776">
        <v>22</v>
      </c>
      <c r="CX9" s="777"/>
      <c r="CY9" s="777"/>
      <c r="CZ9" s="777"/>
      <c r="DA9" s="778"/>
      <c r="DB9" s="776" t="s">
        <v>497</v>
      </c>
      <c r="DC9" s="777"/>
      <c r="DD9" s="777"/>
      <c r="DE9" s="777"/>
      <c r="DF9" s="778"/>
      <c r="DG9" s="776" t="s">
        <v>497</v>
      </c>
      <c r="DH9" s="777"/>
      <c r="DI9" s="777"/>
      <c r="DJ9" s="777"/>
      <c r="DK9" s="778"/>
      <c r="DL9" s="776" t="s">
        <v>497</v>
      </c>
      <c r="DM9" s="777"/>
      <c r="DN9" s="777"/>
      <c r="DO9" s="777"/>
      <c r="DP9" s="778"/>
      <c r="DQ9" s="776" t="s">
        <v>497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577</v>
      </c>
      <c r="BT10" s="774"/>
      <c r="BU10" s="774"/>
      <c r="BV10" s="774"/>
      <c r="BW10" s="774"/>
      <c r="BX10" s="774"/>
      <c r="BY10" s="774"/>
      <c r="BZ10" s="774"/>
      <c r="CA10" s="774"/>
      <c r="CB10" s="774"/>
      <c r="CC10" s="774"/>
      <c r="CD10" s="774"/>
      <c r="CE10" s="774"/>
      <c r="CF10" s="774"/>
      <c r="CG10" s="775"/>
      <c r="CH10" s="776">
        <v>-10</v>
      </c>
      <c r="CI10" s="777"/>
      <c r="CJ10" s="777"/>
      <c r="CK10" s="777"/>
      <c r="CL10" s="778"/>
      <c r="CM10" s="776">
        <v>95</v>
      </c>
      <c r="CN10" s="777"/>
      <c r="CO10" s="777"/>
      <c r="CP10" s="777"/>
      <c r="CQ10" s="778"/>
      <c r="CR10" s="776">
        <v>7</v>
      </c>
      <c r="CS10" s="777"/>
      <c r="CT10" s="777"/>
      <c r="CU10" s="777"/>
      <c r="CV10" s="778"/>
      <c r="CW10" s="776">
        <v>4</v>
      </c>
      <c r="CX10" s="777"/>
      <c r="CY10" s="777"/>
      <c r="CZ10" s="777"/>
      <c r="DA10" s="778"/>
      <c r="DB10" s="776">
        <v>324</v>
      </c>
      <c r="DC10" s="777"/>
      <c r="DD10" s="777"/>
      <c r="DE10" s="777"/>
      <c r="DF10" s="778"/>
      <c r="DG10" s="776" t="s">
        <v>497</v>
      </c>
      <c r="DH10" s="777"/>
      <c r="DI10" s="777"/>
      <c r="DJ10" s="777"/>
      <c r="DK10" s="778"/>
      <c r="DL10" s="776" t="s">
        <v>497</v>
      </c>
      <c r="DM10" s="777"/>
      <c r="DN10" s="777"/>
      <c r="DO10" s="777"/>
      <c r="DP10" s="778"/>
      <c r="DQ10" s="776" t="s">
        <v>497</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578</v>
      </c>
      <c r="BT11" s="774"/>
      <c r="BU11" s="774"/>
      <c r="BV11" s="774"/>
      <c r="BW11" s="774"/>
      <c r="BX11" s="774"/>
      <c r="BY11" s="774"/>
      <c r="BZ11" s="774"/>
      <c r="CA11" s="774"/>
      <c r="CB11" s="774"/>
      <c r="CC11" s="774"/>
      <c r="CD11" s="774"/>
      <c r="CE11" s="774"/>
      <c r="CF11" s="774"/>
      <c r="CG11" s="775"/>
      <c r="CH11" s="776">
        <v>-8</v>
      </c>
      <c r="CI11" s="777"/>
      <c r="CJ11" s="777"/>
      <c r="CK11" s="777"/>
      <c r="CL11" s="778"/>
      <c r="CM11" s="776">
        <v>-15</v>
      </c>
      <c r="CN11" s="777"/>
      <c r="CO11" s="777"/>
      <c r="CP11" s="777"/>
      <c r="CQ11" s="778"/>
      <c r="CR11" s="776">
        <v>17</v>
      </c>
      <c r="CS11" s="777"/>
      <c r="CT11" s="777"/>
      <c r="CU11" s="777"/>
      <c r="CV11" s="778"/>
      <c r="CW11" s="776" t="s">
        <v>497</v>
      </c>
      <c r="CX11" s="777"/>
      <c r="CY11" s="777"/>
      <c r="CZ11" s="777"/>
      <c r="DA11" s="778"/>
      <c r="DB11" s="776" t="s">
        <v>497</v>
      </c>
      <c r="DC11" s="777"/>
      <c r="DD11" s="777"/>
      <c r="DE11" s="777"/>
      <c r="DF11" s="778"/>
      <c r="DG11" s="776" t="s">
        <v>497</v>
      </c>
      <c r="DH11" s="777"/>
      <c r="DI11" s="777"/>
      <c r="DJ11" s="777"/>
      <c r="DK11" s="778"/>
      <c r="DL11" s="776" t="s">
        <v>497</v>
      </c>
      <c r="DM11" s="777"/>
      <c r="DN11" s="777"/>
      <c r="DO11" s="777"/>
      <c r="DP11" s="778"/>
      <c r="DQ11" s="776" t="s">
        <v>497</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579</v>
      </c>
      <c r="BT12" s="774"/>
      <c r="BU12" s="774"/>
      <c r="BV12" s="774"/>
      <c r="BW12" s="774"/>
      <c r="BX12" s="774"/>
      <c r="BY12" s="774"/>
      <c r="BZ12" s="774"/>
      <c r="CA12" s="774"/>
      <c r="CB12" s="774"/>
      <c r="CC12" s="774"/>
      <c r="CD12" s="774"/>
      <c r="CE12" s="774"/>
      <c r="CF12" s="774"/>
      <c r="CG12" s="775"/>
      <c r="CH12" s="776">
        <v>-31</v>
      </c>
      <c r="CI12" s="777"/>
      <c r="CJ12" s="777"/>
      <c r="CK12" s="777"/>
      <c r="CL12" s="778"/>
      <c r="CM12" s="776">
        <v>240</v>
      </c>
      <c r="CN12" s="777"/>
      <c r="CO12" s="777"/>
      <c r="CP12" s="777"/>
      <c r="CQ12" s="778"/>
      <c r="CR12" s="776">
        <v>3</v>
      </c>
      <c r="CS12" s="777"/>
      <c r="CT12" s="777"/>
      <c r="CU12" s="777"/>
      <c r="CV12" s="778"/>
      <c r="CW12" s="776" t="s">
        <v>497</v>
      </c>
      <c r="CX12" s="777"/>
      <c r="CY12" s="777"/>
      <c r="CZ12" s="777"/>
      <c r="DA12" s="778"/>
      <c r="DB12" s="776" t="s">
        <v>497</v>
      </c>
      <c r="DC12" s="777"/>
      <c r="DD12" s="777"/>
      <c r="DE12" s="777"/>
      <c r="DF12" s="778"/>
      <c r="DG12" s="776" t="s">
        <v>497</v>
      </c>
      <c r="DH12" s="777"/>
      <c r="DI12" s="777"/>
      <c r="DJ12" s="777"/>
      <c r="DK12" s="778"/>
      <c r="DL12" s="776" t="s">
        <v>497</v>
      </c>
      <c r="DM12" s="777"/>
      <c r="DN12" s="777"/>
      <c r="DO12" s="777"/>
      <c r="DP12" s="778"/>
      <c r="DQ12" s="776" t="s">
        <v>497</v>
      </c>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580</v>
      </c>
      <c r="BT13" s="774"/>
      <c r="BU13" s="774"/>
      <c r="BV13" s="774"/>
      <c r="BW13" s="774"/>
      <c r="BX13" s="774"/>
      <c r="BY13" s="774"/>
      <c r="BZ13" s="774"/>
      <c r="CA13" s="774"/>
      <c r="CB13" s="774"/>
      <c r="CC13" s="774"/>
      <c r="CD13" s="774"/>
      <c r="CE13" s="774"/>
      <c r="CF13" s="774"/>
      <c r="CG13" s="775"/>
      <c r="CH13" s="776">
        <v>61</v>
      </c>
      <c r="CI13" s="777"/>
      <c r="CJ13" s="777"/>
      <c r="CK13" s="777"/>
      <c r="CL13" s="778"/>
      <c r="CM13" s="776">
        <v>435</v>
      </c>
      <c r="CN13" s="777"/>
      <c r="CO13" s="777"/>
      <c r="CP13" s="777"/>
      <c r="CQ13" s="778"/>
      <c r="CR13" s="776">
        <v>5</v>
      </c>
      <c r="CS13" s="777"/>
      <c r="CT13" s="777"/>
      <c r="CU13" s="777"/>
      <c r="CV13" s="778"/>
      <c r="CW13" s="776" t="s">
        <v>497</v>
      </c>
      <c r="CX13" s="777"/>
      <c r="CY13" s="777"/>
      <c r="CZ13" s="777"/>
      <c r="DA13" s="778"/>
      <c r="DB13" s="776" t="s">
        <v>497</v>
      </c>
      <c r="DC13" s="777"/>
      <c r="DD13" s="777"/>
      <c r="DE13" s="777"/>
      <c r="DF13" s="778"/>
      <c r="DG13" s="776" t="s">
        <v>497</v>
      </c>
      <c r="DH13" s="777"/>
      <c r="DI13" s="777"/>
      <c r="DJ13" s="777"/>
      <c r="DK13" s="778"/>
      <c r="DL13" s="776" t="s">
        <v>497</v>
      </c>
      <c r="DM13" s="777"/>
      <c r="DN13" s="777"/>
      <c r="DO13" s="777"/>
      <c r="DP13" s="778"/>
      <c r="DQ13" s="776" t="s">
        <v>497</v>
      </c>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581</v>
      </c>
      <c r="BT14" s="774"/>
      <c r="BU14" s="774"/>
      <c r="BV14" s="774"/>
      <c r="BW14" s="774"/>
      <c r="BX14" s="774"/>
      <c r="BY14" s="774"/>
      <c r="BZ14" s="774"/>
      <c r="CA14" s="774"/>
      <c r="CB14" s="774"/>
      <c r="CC14" s="774"/>
      <c r="CD14" s="774"/>
      <c r="CE14" s="774"/>
      <c r="CF14" s="774"/>
      <c r="CG14" s="775"/>
      <c r="CH14" s="776">
        <v>-3</v>
      </c>
      <c r="CI14" s="777"/>
      <c r="CJ14" s="777"/>
      <c r="CK14" s="777"/>
      <c r="CL14" s="778"/>
      <c r="CM14" s="776">
        <v>136</v>
      </c>
      <c r="CN14" s="777"/>
      <c r="CO14" s="777"/>
      <c r="CP14" s="777"/>
      <c r="CQ14" s="778"/>
      <c r="CR14" s="776">
        <v>40</v>
      </c>
      <c r="CS14" s="777"/>
      <c r="CT14" s="777"/>
      <c r="CU14" s="777"/>
      <c r="CV14" s="778"/>
      <c r="CW14" s="776">
        <v>5</v>
      </c>
      <c r="CX14" s="777"/>
      <c r="CY14" s="777"/>
      <c r="CZ14" s="777"/>
      <c r="DA14" s="778"/>
      <c r="DB14" s="776" t="s">
        <v>497</v>
      </c>
      <c r="DC14" s="777"/>
      <c r="DD14" s="777"/>
      <c r="DE14" s="777"/>
      <c r="DF14" s="778"/>
      <c r="DG14" s="776" t="s">
        <v>497</v>
      </c>
      <c r="DH14" s="777"/>
      <c r="DI14" s="777"/>
      <c r="DJ14" s="777"/>
      <c r="DK14" s="778"/>
      <c r="DL14" s="776" t="s">
        <v>497</v>
      </c>
      <c r="DM14" s="777"/>
      <c r="DN14" s="777"/>
      <c r="DO14" s="777"/>
      <c r="DP14" s="778"/>
      <c r="DQ14" s="776" t="s">
        <v>497</v>
      </c>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582</v>
      </c>
      <c r="BT15" s="774"/>
      <c r="BU15" s="774"/>
      <c r="BV15" s="774"/>
      <c r="BW15" s="774"/>
      <c r="BX15" s="774"/>
      <c r="BY15" s="774"/>
      <c r="BZ15" s="774"/>
      <c r="CA15" s="774"/>
      <c r="CB15" s="774"/>
      <c r="CC15" s="774"/>
      <c r="CD15" s="774"/>
      <c r="CE15" s="774"/>
      <c r="CF15" s="774"/>
      <c r="CG15" s="775"/>
      <c r="CH15" s="776">
        <v>21</v>
      </c>
      <c r="CI15" s="777"/>
      <c r="CJ15" s="777"/>
      <c r="CK15" s="777"/>
      <c r="CL15" s="778"/>
      <c r="CM15" s="776">
        <v>105</v>
      </c>
      <c r="CN15" s="777"/>
      <c r="CO15" s="777"/>
      <c r="CP15" s="777"/>
      <c r="CQ15" s="778"/>
      <c r="CR15" s="776">
        <v>30</v>
      </c>
      <c r="CS15" s="777"/>
      <c r="CT15" s="777"/>
      <c r="CU15" s="777"/>
      <c r="CV15" s="778"/>
      <c r="CW15" s="776">
        <v>27</v>
      </c>
      <c r="CX15" s="777"/>
      <c r="CY15" s="777"/>
      <c r="CZ15" s="777"/>
      <c r="DA15" s="778"/>
      <c r="DB15" s="776" t="s">
        <v>497</v>
      </c>
      <c r="DC15" s="777"/>
      <c r="DD15" s="777"/>
      <c r="DE15" s="777"/>
      <c r="DF15" s="778"/>
      <c r="DG15" s="776" t="s">
        <v>497</v>
      </c>
      <c r="DH15" s="777"/>
      <c r="DI15" s="777"/>
      <c r="DJ15" s="777"/>
      <c r="DK15" s="778"/>
      <c r="DL15" s="776" t="s">
        <v>497</v>
      </c>
      <c r="DM15" s="777"/>
      <c r="DN15" s="777"/>
      <c r="DO15" s="777"/>
      <c r="DP15" s="778"/>
      <c r="DQ15" s="776" t="s">
        <v>497</v>
      </c>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114286</v>
      </c>
      <c r="R23" s="793"/>
      <c r="S23" s="793"/>
      <c r="T23" s="793"/>
      <c r="U23" s="793"/>
      <c r="V23" s="793">
        <v>110499</v>
      </c>
      <c r="W23" s="793"/>
      <c r="X23" s="793"/>
      <c r="Y23" s="793"/>
      <c r="Z23" s="793"/>
      <c r="AA23" s="793">
        <v>3787</v>
      </c>
      <c r="AB23" s="793"/>
      <c r="AC23" s="793"/>
      <c r="AD23" s="793"/>
      <c r="AE23" s="794"/>
      <c r="AF23" s="795">
        <v>2903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23270</v>
      </c>
      <c r="R28" s="823"/>
      <c r="S28" s="823"/>
      <c r="T28" s="823"/>
      <c r="U28" s="823"/>
      <c r="V28" s="823">
        <v>22751</v>
      </c>
      <c r="W28" s="823"/>
      <c r="X28" s="823"/>
      <c r="Y28" s="823"/>
      <c r="Z28" s="823"/>
      <c r="AA28" s="823">
        <v>519</v>
      </c>
      <c r="AB28" s="823"/>
      <c r="AC28" s="823"/>
      <c r="AD28" s="823"/>
      <c r="AE28" s="824"/>
      <c r="AF28" s="825">
        <v>519</v>
      </c>
      <c r="AG28" s="823"/>
      <c r="AH28" s="823"/>
      <c r="AI28" s="823"/>
      <c r="AJ28" s="826"/>
      <c r="AK28" s="827">
        <v>1347</v>
      </c>
      <c r="AL28" s="828"/>
      <c r="AM28" s="828"/>
      <c r="AN28" s="828"/>
      <c r="AO28" s="828"/>
      <c r="AP28" s="828">
        <v>167</v>
      </c>
      <c r="AQ28" s="828"/>
      <c r="AR28" s="828"/>
      <c r="AS28" s="828"/>
      <c r="AT28" s="828"/>
      <c r="AU28" s="828">
        <v>12</v>
      </c>
      <c r="AV28" s="828"/>
      <c r="AW28" s="828"/>
      <c r="AX28" s="828"/>
      <c r="AY28" s="828"/>
      <c r="AZ28" s="829" t="s">
        <v>497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22665</v>
      </c>
      <c r="R29" s="784"/>
      <c r="S29" s="784"/>
      <c r="T29" s="784"/>
      <c r="U29" s="784"/>
      <c r="V29" s="784">
        <v>22241</v>
      </c>
      <c r="W29" s="784"/>
      <c r="X29" s="784"/>
      <c r="Y29" s="784"/>
      <c r="Z29" s="784"/>
      <c r="AA29" s="784">
        <v>424</v>
      </c>
      <c r="AB29" s="784"/>
      <c r="AC29" s="784"/>
      <c r="AD29" s="784"/>
      <c r="AE29" s="785"/>
      <c r="AF29" s="786">
        <v>424</v>
      </c>
      <c r="AG29" s="787"/>
      <c r="AH29" s="787"/>
      <c r="AI29" s="787"/>
      <c r="AJ29" s="788"/>
      <c r="AK29" s="834">
        <v>3105</v>
      </c>
      <c r="AL29" s="830"/>
      <c r="AM29" s="830"/>
      <c r="AN29" s="830"/>
      <c r="AO29" s="830"/>
      <c r="AP29" s="830" t="s">
        <v>497</v>
      </c>
      <c r="AQ29" s="830"/>
      <c r="AR29" s="830"/>
      <c r="AS29" s="830"/>
      <c r="AT29" s="830"/>
      <c r="AU29" s="830" t="s">
        <v>497</v>
      </c>
      <c r="AV29" s="830"/>
      <c r="AW29" s="830"/>
      <c r="AX29" s="830"/>
      <c r="AY29" s="830"/>
      <c r="AZ29" s="831" t="s">
        <v>497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3462</v>
      </c>
      <c r="R30" s="784"/>
      <c r="S30" s="784"/>
      <c r="T30" s="784"/>
      <c r="U30" s="784"/>
      <c r="V30" s="784">
        <v>3347</v>
      </c>
      <c r="W30" s="784"/>
      <c r="X30" s="784"/>
      <c r="Y30" s="784"/>
      <c r="Z30" s="784"/>
      <c r="AA30" s="784">
        <v>116</v>
      </c>
      <c r="AB30" s="784"/>
      <c r="AC30" s="784"/>
      <c r="AD30" s="784"/>
      <c r="AE30" s="785"/>
      <c r="AF30" s="786">
        <v>116</v>
      </c>
      <c r="AG30" s="787"/>
      <c r="AH30" s="787"/>
      <c r="AI30" s="787"/>
      <c r="AJ30" s="788"/>
      <c r="AK30" s="834">
        <v>589</v>
      </c>
      <c r="AL30" s="830"/>
      <c r="AM30" s="830"/>
      <c r="AN30" s="830"/>
      <c r="AO30" s="830"/>
      <c r="AP30" s="830" t="s">
        <v>497</v>
      </c>
      <c r="AQ30" s="830"/>
      <c r="AR30" s="830"/>
      <c r="AS30" s="830"/>
      <c r="AT30" s="830"/>
      <c r="AU30" s="830" t="s">
        <v>497</v>
      </c>
      <c r="AV30" s="830"/>
      <c r="AW30" s="830"/>
      <c r="AX30" s="830"/>
      <c r="AY30" s="830"/>
      <c r="AZ30" s="831" t="s">
        <v>497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223</v>
      </c>
      <c r="R31" s="784"/>
      <c r="S31" s="784"/>
      <c r="T31" s="784"/>
      <c r="U31" s="784"/>
      <c r="V31" s="784">
        <v>245</v>
      </c>
      <c r="W31" s="784"/>
      <c r="X31" s="784"/>
      <c r="Y31" s="784"/>
      <c r="Z31" s="784"/>
      <c r="AA31" s="784">
        <v>-22</v>
      </c>
      <c r="AB31" s="784"/>
      <c r="AC31" s="784"/>
      <c r="AD31" s="784"/>
      <c r="AE31" s="785"/>
      <c r="AF31" s="786">
        <v>-28</v>
      </c>
      <c r="AG31" s="787"/>
      <c r="AH31" s="787"/>
      <c r="AI31" s="787"/>
      <c r="AJ31" s="788"/>
      <c r="AK31" s="834" t="s">
        <v>497</v>
      </c>
      <c r="AL31" s="830"/>
      <c r="AM31" s="830"/>
      <c r="AN31" s="830"/>
      <c r="AO31" s="830"/>
      <c r="AP31" s="830">
        <v>348</v>
      </c>
      <c r="AQ31" s="830"/>
      <c r="AR31" s="830"/>
      <c r="AS31" s="830"/>
      <c r="AT31" s="830"/>
      <c r="AU31" s="830" t="s">
        <v>497</v>
      </c>
      <c r="AV31" s="830"/>
      <c r="AW31" s="830"/>
      <c r="AX31" s="830"/>
      <c r="AY31" s="830"/>
      <c r="AZ31" s="831" t="s">
        <v>497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5003</v>
      </c>
      <c r="R32" s="784"/>
      <c r="S32" s="784"/>
      <c r="T32" s="784"/>
      <c r="U32" s="784"/>
      <c r="V32" s="784">
        <v>4953</v>
      </c>
      <c r="W32" s="784"/>
      <c r="X32" s="784"/>
      <c r="Y32" s="784"/>
      <c r="Z32" s="784"/>
      <c r="AA32" s="784">
        <v>51</v>
      </c>
      <c r="AB32" s="784"/>
      <c r="AC32" s="784"/>
      <c r="AD32" s="784"/>
      <c r="AE32" s="785"/>
      <c r="AF32" s="786">
        <v>3888</v>
      </c>
      <c r="AG32" s="787"/>
      <c r="AH32" s="787"/>
      <c r="AI32" s="787"/>
      <c r="AJ32" s="788"/>
      <c r="AK32" s="834">
        <v>222</v>
      </c>
      <c r="AL32" s="830"/>
      <c r="AM32" s="830"/>
      <c r="AN32" s="830"/>
      <c r="AO32" s="830"/>
      <c r="AP32" s="830">
        <v>9462</v>
      </c>
      <c r="AQ32" s="830"/>
      <c r="AR32" s="830"/>
      <c r="AS32" s="830"/>
      <c r="AT32" s="830"/>
      <c r="AU32" s="830">
        <v>2053</v>
      </c>
      <c r="AV32" s="830"/>
      <c r="AW32" s="830"/>
      <c r="AX32" s="830"/>
      <c r="AY32" s="830"/>
      <c r="AZ32" s="831" t="s">
        <v>497</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7000</v>
      </c>
      <c r="R33" s="784"/>
      <c r="S33" s="784"/>
      <c r="T33" s="784"/>
      <c r="U33" s="784"/>
      <c r="V33" s="784">
        <v>6395</v>
      </c>
      <c r="W33" s="784"/>
      <c r="X33" s="784"/>
      <c r="Y33" s="784"/>
      <c r="Z33" s="784"/>
      <c r="AA33" s="784">
        <v>605</v>
      </c>
      <c r="AB33" s="784"/>
      <c r="AC33" s="784"/>
      <c r="AD33" s="784"/>
      <c r="AE33" s="785"/>
      <c r="AF33" s="786">
        <v>6900</v>
      </c>
      <c r="AG33" s="787"/>
      <c r="AH33" s="787"/>
      <c r="AI33" s="787"/>
      <c r="AJ33" s="788"/>
      <c r="AK33" s="834">
        <v>2116</v>
      </c>
      <c r="AL33" s="830"/>
      <c r="AM33" s="830"/>
      <c r="AN33" s="830"/>
      <c r="AO33" s="830"/>
      <c r="AP33" s="830">
        <v>18737</v>
      </c>
      <c r="AQ33" s="830"/>
      <c r="AR33" s="830"/>
      <c r="AS33" s="830"/>
      <c r="AT33" s="830"/>
      <c r="AU33" s="830">
        <v>6277</v>
      </c>
      <c r="AV33" s="830"/>
      <c r="AW33" s="830"/>
      <c r="AX33" s="830"/>
      <c r="AY33" s="830"/>
      <c r="AZ33" s="831" t="s">
        <v>497</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v>5585</v>
      </c>
      <c r="R34" s="784"/>
      <c r="S34" s="784"/>
      <c r="T34" s="784"/>
      <c r="U34" s="784"/>
      <c r="V34" s="784">
        <v>5206</v>
      </c>
      <c r="W34" s="784"/>
      <c r="X34" s="784"/>
      <c r="Y34" s="784"/>
      <c r="Z34" s="784"/>
      <c r="AA34" s="784">
        <v>380</v>
      </c>
      <c r="AB34" s="784"/>
      <c r="AC34" s="784"/>
      <c r="AD34" s="784"/>
      <c r="AE34" s="785"/>
      <c r="AF34" s="786">
        <v>1956</v>
      </c>
      <c r="AG34" s="787"/>
      <c r="AH34" s="787"/>
      <c r="AI34" s="787"/>
      <c r="AJ34" s="788"/>
      <c r="AK34" s="834">
        <v>532</v>
      </c>
      <c r="AL34" s="830"/>
      <c r="AM34" s="830"/>
      <c r="AN34" s="830"/>
      <c r="AO34" s="830"/>
      <c r="AP34" s="830">
        <v>1145</v>
      </c>
      <c r="AQ34" s="830"/>
      <c r="AR34" s="830"/>
      <c r="AS34" s="830"/>
      <c r="AT34" s="830"/>
      <c r="AU34" s="830">
        <v>694</v>
      </c>
      <c r="AV34" s="830"/>
      <c r="AW34" s="830"/>
      <c r="AX34" s="830"/>
      <c r="AY34" s="830"/>
      <c r="AZ34" s="831" t="s">
        <v>497</v>
      </c>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450</v>
      </c>
      <c r="R35" s="784"/>
      <c r="S35" s="784"/>
      <c r="T35" s="784"/>
      <c r="U35" s="784"/>
      <c r="V35" s="784">
        <v>427</v>
      </c>
      <c r="W35" s="784"/>
      <c r="X35" s="784"/>
      <c r="Y35" s="784"/>
      <c r="Z35" s="784"/>
      <c r="AA35" s="784">
        <v>23</v>
      </c>
      <c r="AB35" s="784"/>
      <c r="AC35" s="784"/>
      <c r="AD35" s="784"/>
      <c r="AE35" s="785"/>
      <c r="AF35" s="786">
        <v>103</v>
      </c>
      <c r="AG35" s="787"/>
      <c r="AH35" s="787"/>
      <c r="AI35" s="787"/>
      <c r="AJ35" s="788"/>
      <c r="AK35" s="834" t="s">
        <v>497</v>
      </c>
      <c r="AL35" s="830"/>
      <c r="AM35" s="830"/>
      <c r="AN35" s="830"/>
      <c r="AO35" s="830"/>
      <c r="AP35" s="830">
        <v>348</v>
      </c>
      <c r="AQ35" s="830"/>
      <c r="AR35" s="830"/>
      <c r="AS35" s="830"/>
      <c r="AT35" s="830"/>
      <c r="AU35" s="830">
        <v>112</v>
      </c>
      <c r="AV35" s="830"/>
      <c r="AW35" s="830"/>
      <c r="AX35" s="830"/>
      <c r="AY35" s="830"/>
      <c r="AZ35" s="831" t="s">
        <v>497</v>
      </c>
      <c r="BA35" s="831"/>
      <c r="BB35" s="831"/>
      <c r="BC35" s="831"/>
      <c r="BD35" s="831"/>
      <c r="BE35" s="832" t="s">
        <v>395</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399</v>
      </c>
      <c r="C36" s="781"/>
      <c r="D36" s="781"/>
      <c r="E36" s="781"/>
      <c r="F36" s="781"/>
      <c r="G36" s="781"/>
      <c r="H36" s="781"/>
      <c r="I36" s="781"/>
      <c r="J36" s="781"/>
      <c r="K36" s="781"/>
      <c r="L36" s="781"/>
      <c r="M36" s="781"/>
      <c r="N36" s="781"/>
      <c r="O36" s="781"/>
      <c r="P36" s="782"/>
      <c r="Q36" s="783">
        <v>687</v>
      </c>
      <c r="R36" s="784"/>
      <c r="S36" s="784"/>
      <c r="T36" s="784"/>
      <c r="U36" s="784"/>
      <c r="V36" s="784">
        <v>687</v>
      </c>
      <c r="W36" s="784"/>
      <c r="X36" s="784"/>
      <c r="Y36" s="784"/>
      <c r="Z36" s="784"/>
      <c r="AA36" s="784" t="s">
        <v>497</v>
      </c>
      <c r="AB36" s="784"/>
      <c r="AC36" s="784"/>
      <c r="AD36" s="784"/>
      <c r="AE36" s="785"/>
      <c r="AF36" s="786" t="s">
        <v>122</v>
      </c>
      <c r="AG36" s="787"/>
      <c r="AH36" s="787"/>
      <c r="AI36" s="787"/>
      <c r="AJ36" s="788"/>
      <c r="AK36" s="834">
        <v>86</v>
      </c>
      <c r="AL36" s="830"/>
      <c r="AM36" s="830"/>
      <c r="AN36" s="830"/>
      <c r="AO36" s="830"/>
      <c r="AP36" s="830">
        <v>424</v>
      </c>
      <c r="AQ36" s="830"/>
      <c r="AR36" s="830"/>
      <c r="AS36" s="830"/>
      <c r="AT36" s="830"/>
      <c r="AU36" s="830">
        <v>248</v>
      </c>
      <c r="AV36" s="830"/>
      <c r="AW36" s="830"/>
      <c r="AX36" s="830"/>
      <c r="AY36" s="830"/>
      <c r="AZ36" s="831" t="s">
        <v>497</v>
      </c>
      <c r="BA36" s="831"/>
      <c r="BB36" s="831"/>
      <c r="BC36" s="831"/>
      <c r="BD36" s="831"/>
      <c r="BE36" s="832" t="s">
        <v>400</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t="s">
        <v>401</v>
      </c>
      <c r="C37" s="781"/>
      <c r="D37" s="781"/>
      <c r="E37" s="781"/>
      <c r="F37" s="781"/>
      <c r="G37" s="781"/>
      <c r="H37" s="781"/>
      <c r="I37" s="781"/>
      <c r="J37" s="781"/>
      <c r="K37" s="781"/>
      <c r="L37" s="781"/>
      <c r="M37" s="781"/>
      <c r="N37" s="781"/>
      <c r="O37" s="781"/>
      <c r="P37" s="782"/>
      <c r="Q37" s="783">
        <v>101</v>
      </c>
      <c r="R37" s="784"/>
      <c r="S37" s="784"/>
      <c r="T37" s="784"/>
      <c r="U37" s="784"/>
      <c r="V37" s="784">
        <v>95</v>
      </c>
      <c r="W37" s="784"/>
      <c r="X37" s="784"/>
      <c r="Y37" s="784"/>
      <c r="Z37" s="784"/>
      <c r="AA37" s="784">
        <v>7</v>
      </c>
      <c r="AB37" s="784"/>
      <c r="AC37" s="784"/>
      <c r="AD37" s="784"/>
      <c r="AE37" s="785"/>
      <c r="AF37" s="786" t="s">
        <v>122</v>
      </c>
      <c r="AG37" s="787"/>
      <c r="AH37" s="787"/>
      <c r="AI37" s="787"/>
      <c r="AJ37" s="788"/>
      <c r="AK37" s="834">
        <v>57</v>
      </c>
      <c r="AL37" s="830"/>
      <c r="AM37" s="830"/>
      <c r="AN37" s="830"/>
      <c r="AO37" s="830"/>
      <c r="AP37" s="830">
        <v>257</v>
      </c>
      <c r="AQ37" s="830"/>
      <c r="AR37" s="830"/>
      <c r="AS37" s="830"/>
      <c r="AT37" s="830"/>
      <c r="AU37" s="830">
        <v>243</v>
      </c>
      <c r="AV37" s="830"/>
      <c r="AW37" s="830"/>
      <c r="AX37" s="830"/>
      <c r="AY37" s="830"/>
      <c r="AZ37" s="831" t="s">
        <v>497</v>
      </c>
      <c r="BA37" s="831"/>
      <c r="BB37" s="831"/>
      <c r="BC37" s="831"/>
      <c r="BD37" s="831"/>
      <c r="BE37" s="832" t="s">
        <v>400</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t="s">
        <v>402</v>
      </c>
      <c r="C38" s="781"/>
      <c r="D38" s="781"/>
      <c r="E38" s="781"/>
      <c r="F38" s="781"/>
      <c r="G38" s="781"/>
      <c r="H38" s="781"/>
      <c r="I38" s="781"/>
      <c r="J38" s="781"/>
      <c r="K38" s="781"/>
      <c r="L38" s="781"/>
      <c r="M38" s="781"/>
      <c r="N38" s="781"/>
      <c r="O38" s="781"/>
      <c r="P38" s="782"/>
      <c r="Q38" s="783">
        <v>121</v>
      </c>
      <c r="R38" s="784"/>
      <c r="S38" s="784"/>
      <c r="T38" s="784"/>
      <c r="U38" s="784"/>
      <c r="V38" s="784">
        <v>113</v>
      </c>
      <c r="W38" s="784"/>
      <c r="X38" s="784"/>
      <c r="Y38" s="784"/>
      <c r="Z38" s="784"/>
      <c r="AA38" s="784">
        <v>7</v>
      </c>
      <c r="AB38" s="784"/>
      <c r="AC38" s="784"/>
      <c r="AD38" s="784"/>
      <c r="AE38" s="785"/>
      <c r="AF38" s="786" t="s">
        <v>122</v>
      </c>
      <c r="AG38" s="787"/>
      <c r="AH38" s="787"/>
      <c r="AI38" s="787"/>
      <c r="AJ38" s="788"/>
      <c r="AK38" s="834">
        <v>47</v>
      </c>
      <c r="AL38" s="830"/>
      <c r="AM38" s="830"/>
      <c r="AN38" s="830"/>
      <c r="AO38" s="830"/>
      <c r="AP38" s="830">
        <v>227</v>
      </c>
      <c r="AQ38" s="830"/>
      <c r="AR38" s="830"/>
      <c r="AS38" s="830"/>
      <c r="AT38" s="830"/>
      <c r="AU38" s="830">
        <v>230</v>
      </c>
      <c r="AV38" s="830"/>
      <c r="AW38" s="830"/>
      <c r="AX38" s="830"/>
      <c r="AY38" s="830"/>
      <c r="AZ38" s="831" t="s">
        <v>497</v>
      </c>
      <c r="BA38" s="831"/>
      <c r="BB38" s="831"/>
      <c r="BC38" s="831"/>
      <c r="BD38" s="831"/>
      <c r="BE38" s="832" t="s">
        <v>400</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t="s">
        <v>403</v>
      </c>
      <c r="C39" s="781"/>
      <c r="D39" s="781"/>
      <c r="E39" s="781"/>
      <c r="F39" s="781"/>
      <c r="G39" s="781"/>
      <c r="H39" s="781"/>
      <c r="I39" s="781"/>
      <c r="J39" s="781"/>
      <c r="K39" s="781"/>
      <c r="L39" s="781"/>
      <c r="M39" s="781"/>
      <c r="N39" s="781"/>
      <c r="O39" s="781"/>
      <c r="P39" s="782"/>
      <c r="Q39" s="783">
        <v>1399</v>
      </c>
      <c r="R39" s="784"/>
      <c r="S39" s="784"/>
      <c r="T39" s="784"/>
      <c r="U39" s="784"/>
      <c r="V39" s="784">
        <v>1131</v>
      </c>
      <c r="W39" s="784"/>
      <c r="X39" s="784"/>
      <c r="Y39" s="784"/>
      <c r="Z39" s="784"/>
      <c r="AA39" s="784">
        <v>268</v>
      </c>
      <c r="AB39" s="784"/>
      <c r="AC39" s="784"/>
      <c r="AD39" s="784"/>
      <c r="AE39" s="785"/>
      <c r="AF39" s="786">
        <v>268</v>
      </c>
      <c r="AG39" s="787"/>
      <c r="AH39" s="787"/>
      <c r="AI39" s="787"/>
      <c r="AJ39" s="788"/>
      <c r="AK39" s="834">
        <v>289</v>
      </c>
      <c r="AL39" s="830"/>
      <c r="AM39" s="830"/>
      <c r="AN39" s="830"/>
      <c r="AO39" s="830"/>
      <c r="AP39" s="830" t="s">
        <v>497</v>
      </c>
      <c r="AQ39" s="830"/>
      <c r="AR39" s="830"/>
      <c r="AS39" s="830"/>
      <c r="AT39" s="830"/>
      <c r="AU39" s="830" t="s">
        <v>497</v>
      </c>
      <c r="AV39" s="830"/>
      <c r="AW39" s="830"/>
      <c r="AX39" s="830"/>
      <c r="AY39" s="830"/>
      <c r="AZ39" s="831" t="s">
        <v>497</v>
      </c>
      <c r="BA39" s="831"/>
      <c r="BB39" s="831"/>
      <c r="BC39" s="831"/>
      <c r="BD39" s="831"/>
      <c r="BE39" s="832" t="s">
        <v>400</v>
      </c>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t="s">
        <v>404</v>
      </c>
      <c r="C40" s="781"/>
      <c r="D40" s="781"/>
      <c r="E40" s="781"/>
      <c r="F40" s="781"/>
      <c r="G40" s="781"/>
      <c r="H40" s="781"/>
      <c r="I40" s="781"/>
      <c r="J40" s="781"/>
      <c r="K40" s="781"/>
      <c r="L40" s="781"/>
      <c r="M40" s="781"/>
      <c r="N40" s="781"/>
      <c r="O40" s="781"/>
      <c r="P40" s="782"/>
      <c r="Q40" s="783">
        <v>159</v>
      </c>
      <c r="R40" s="784"/>
      <c r="S40" s="784"/>
      <c r="T40" s="784"/>
      <c r="U40" s="784"/>
      <c r="V40" s="784">
        <v>159</v>
      </c>
      <c r="W40" s="784"/>
      <c r="X40" s="784"/>
      <c r="Y40" s="784"/>
      <c r="Z40" s="784"/>
      <c r="AA40" s="784" t="s">
        <v>497</v>
      </c>
      <c r="AB40" s="784"/>
      <c r="AC40" s="784"/>
      <c r="AD40" s="784"/>
      <c r="AE40" s="785"/>
      <c r="AF40" s="786" t="s">
        <v>122</v>
      </c>
      <c r="AG40" s="787"/>
      <c r="AH40" s="787"/>
      <c r="AI40" s="787"/>
      <c r="AJ40" s="788"/>
      <c r="AK40" s="834">
        <v>116</v>
      </c>
      <c r="AL40" s="830"/>
      <c r="AM40" s="830"/>
      <c r="AN40" s="830"/>
      <c r="AO40" s="830"/>
      <c r="AP40" s="830">
        <v>353</v>
      </c>
      <c r="AQ40" s="830"/>
      <c r="AR40" s="830"/>
      <c r="AS40" s="830"/>
      <c r="AT40" s="830"/>
      <c r="AU40" s="830">
        <v>353</v>
      </c>
      <c r="AV40" s="830"/>
      <c r="AW40" s="830"/>
      <c r="AX40" s="830"/>
      <c r="AY40" s="830"/>
      <c r="AZ40" s="831" t="s">
        <v>497</v>
      </c>
      <c r="BA40" s="831"/>
      <c r="BB40" s="831"/>
      <c r="BC40" s="831"/>
      <c r="BD40" s="831"/>
      <c r="BE40" s="832" t="s">
        <v>400</v>
      </c>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14146</v>
      </c>
      <c r="AG63" s="844"/>
      <c r="AH63" s="844"/>
      <c r="AI63" s="844"/>
      <c r="AJ63" s="845"/>
      <c r="AK63" s="846"/>
      <c r="AL63" s="841"/>
      <c r="AM63" s="841"/>
      <c r="AN63" s="841"/>
      <c r="AO63" s="841"/>
      <c r="AP63" s="844">
        <v>31312</v>
      </c>
      <c r="AQ63" s="844"/>
      <c r="AR63" s="844"/>
      <c r="AS63" s="844"/>
      <c r="AT63" s="844"/>
      <c r="AU63" s="844">
        <v>10210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408</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560</v>
      </c>
      <c r="C68" s="870"/>
      <c r="D68" s="870"/>
      <c r="E68" s="870"/>
      <c r="F68" s="870"/>
      <c r="G68" s="870"/>
      <c r="H68" s="870"/>
      <c r="I68" s="870"/>
      <c r="J68" s="870"/>
      <c r="K68" s="870"/>
      <c r="L68" s="870"/>
      <c r="M68" s="870"/>
      <c r="N68" s="870"/>
      <c r="O68" s="870"/>
      <c r="P68" s="871"/>
      <c r="Q68" s="872">
        <v>5008</v>
      </c>
      <c r="R68" s="866"/>
      <c r="S68" s="866"/>
      <c r="T68" s="866"/>
      <c r="U68" s="866"/>
      <c r="V68" s="866">
        <v>4781</v>
      </c>
      <c r="W68" s="866"/>
      <c r="X68" s="866"/>
      <c r="Y68" s="866"/>
      <c r="Z68" s="866"/>
      <c r="AA68" s="866">
        <v>227</v>
      </c>
      <c r="AB68" s="866"/>
      <c r="AC68" s="866"/>
      <c r="AD68" s="866"/>
      <c r="AE68" s="866"/>
      <c r="AF68" s="866">
        <v>227</v>
      </c>
      <c r="AG68" s="866"/>
      <c r="AH68" s="866"/>
      <c r="AI68" s="866"/>
      <c r="AJ68" s="866"/>
      <c r="AK68" s="866" t="s">
        <v>497</v>
      </c>
      <c r="AL68" s="866"/>
      <c r="AM68" s="866"/>
      <c r="AN68" s="866"/>
      <c r="AO68" s="866"/>
      <c r="AP68" s="866">
        <v>642</v>
      </c>
      <c r="AQ68" s="866"/>
      <c r="AR68" s="866"/>
      <c r="AS68" s="866"/>
      <c r="AT68" s="866"/>
      <c r="AU68" s="866">
        <v>324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589</v>
      </c>
      <c r="C69" s="874"/>
      <c r="D69" s="874"/>
      <c r="E69" s="874"/>
      <c r="F69" s="874"/>
      <c r="G69" s="874"/>
      <c r="H69" s="874"/>
      <c r="I69" s="874"/>
      <c r="J69" s="874"/>
      <c r="K69" s="874"/>
      <c r="L69" s="874"/>
      <c r="M69" s="874"/>
      <c r="N69" s="874"/>
      <c r="O69" s="874"/>
      <c r="P69" s="875"/>
      <c r="Q69" s="876">
        <v>9</v>
      </c>
      <c r="R69" s="830"/>
      <c r="S69" s="830"/>
      <c r="T69" s="830"/>
      <c r="U69" s="830"/>
      <c r="V69" s="830">
        <v>7</v>
      </c>
      <c r="W69" s="830"/>
      <c r="X69" s="830"/>
      <c r="Y69" s="830"/>
      <c r="Z69" s="830"/>
      <c r="AA69" s="830">
        <v>2</v>
      </c>
      <c r="AB69" s="830"/>
      <c r="AC69" s="830"/>
      <c r="AD69" s="830"/>
      <c r="AE69" s="830"/>
      <c r="AF69" s="830">
        <v>2</v>
      </c>
      <c r="AG69" s="830"/>
      <c r="AH69" s="830"/>
      <c r="AI69" s="830"/>
      <c r="AJ69" s="830"/>
      <c r="AK69" s="830" t="s">
        <v>588</v>
      </c>
      <c r="AL69" s="830"/>
      <c r="AM69" s="830"/>
      <c r="AN69" s="830"/>
      <c r="AO69" s="830"/>
      <c r="AP69" s="830" t="s">
        <v>588</v>
      </c>
      <c r="AQ69" s="830"/>
      <c r="AR69" s="830"/>
      <c r="AS69" s="830"/>
      <c r="AT69" s="830"/>
      <c r="AU69" s="830" t="s">
        <v>588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561</v>
      </c>
      <c r="C70" s="874"/>
      <c r="D70" s="874"/>
      <c r="E70" s="874"/>
      <c r="F70" s="874"/>
      <c r="G70" s="874"/>
      <c r="H70" s="874"/>
      <c r="I70" s="874"/>
      <c r="J70" s="874"/>
      <c r="K70" s="874"/>
      <c r="L70" s="874"/>
      <c r="M70" s="874"/>
      <c r="N70" s="874"/>
      <c r="O70" s="874"/>
      <c r="P70" s="875"/>
      <c r="Q70" s="876">
        <v>4329</v>
      </c>
      <c r="R70" s="830"/>
      <c r="S70" s="830"/>
      <c r="T70" s="830"/>
      <c r="U70" s="830"/>
      <c r="V70" s="830">
        <v>4186</v>
      </c>
      <c r="W70" s="830"/>
      <c r="X70" s="830"/>
      <c r="Y70" s="830"/>
      <c r="Z70" s="830"/>
      <c r="AA70" s="830">
        <v>143</v>
      </c>
      <c r="AB70" s="830"/>
      <c r="AC70" s="830"/>
      <c r="AD70" s="830"/>
      <c r="AE70" s="830"/>
      <c r="AF70" s="830">
        <v>143</v>
      </c>
      <c r="AG70" s="830"/>
      <c r="AH70" s="830"/>
      <c r="AI70" s="830"/>
      <c r="AJ70" s="830"/>
      <c r="AK70" s="830">
        <v>276</v>
      </c>
      <c r="AL70" s="830"/>
      <c r="AM70" s="830"/>
      <c r="AN70" s="830"/>
      <c r="AO70" s="830"/>
      <c r="AP70" s="830">
        <v>12</v>
      </c>
      <c r="AQ70" s="830"/>
      <c r="AR70" s="830"/>
      <c r="AS70" s="830"/>
      <c r="AT70" s="830"/>
      <c r="AU70" s="830">
        <v>12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562</v>
      </c>
      <c r="C71" s="874"/>
      <c r="D71" s="874"/>
      <c r="E71" s="874"/>
      <c r="F71" s="874"/>
      <c r="G71" s="874"/>
      <c r="H71" s="874"/>
      <c r="I71" s="874"/>
      <c r="J71" s="874"/>
      <c r="K71" s="874"/>
      <c r="L71" s="874"/>
      <c r="M71" s="874"/>
      <c r="N71" s="874"/>
      <c r="O71" s="874"/>
      <c r="P71" s="875"/>
      <c r="Q71" s="876">
        <v>196</v>
      </c>
      <c r="R71" s="830"/>
      <c r="S71" s="830"/>
      <c r="T71" s="830"/>
      <c r="U71" s="830"/>
      <c r="V71" s="830">
        <v>186</v>
      </c>
      <c r="W71" s="830"/>
      <c r="X71" s="830"/>
      <c r="Y71" s="830"/>
      <c r="Z71" s="830"/>
      <c r="AA71" s="830">
        <v>9</v>
      </c>
      <c r="AB71" s="830"/>
      <c r="AC71" s="830"/>
      <c r="AD71" s="830"/>
      <c r="AE71" s="830"/>
      <c r="AF71" s="830">
        <v>9</v>
      </c>
      <c r="AG71" s="830"/>
      <c r="AH71" s="830"/>
      <c r="AI71" s="830"/>
      <c r="AJ71" s="830"/>
      <c r="AK71" s="830" t="s">
        <v>497</v>
      </c>
      <c r="AL71" s="830"/>
      <c r="AM71" s="830"/>
      <c r="AN71" s="830"/>
      <c r="AO71" s="830"/>
      <c r="AP71" s="830">
        <v>39</v>
      </c>
      <c r="AQ71" s="830"/>
      <c r="AR71" s="830"/>
      <c r="AS71" s="830"/>
      <c r="AT71" s="830"/>
      <c r="AU71" s="830">
        <v>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563</v>
      </c>
      <c r="C72" s="874"/>
      <c r="D72" s="874"/>
      <c r="E72" s="874"/>
      <c r="F72" s="874"/>
      <c r="G72" s="874"/>
      <c r="H72" s="874"/>
      <c r="I72" s="874"/>
      <c r="J72" s="874"/>
      <c r="K72" s="874"/>
      <c r="L72" s="874"/>
      <c r="M72" s="874"/>
      <c r="N72" s="874"/>
      <c r="O72" s="874"/>
      <c r="P72" s="875"/>
      <c r="Q72" s="876">
        <v>3050</v>
      </c>
      <c r="R72" s="830"/>
      <c r="S72" s="830"/>
      <c r="T72" s="830"/>
      <c r="U72" s="830"/>
      <c r="V72" s="830">
        <v>2757</v>
      </c>
      <c r="W72" s="830"/>
      <c r="X72" s="830"/>
      <c r="Y72" s="830"/>
      <c r="Z72" s="830"/>
      <c r="AA72" s="830">
        <v>293</v>
      </c>
      <c r="AB72" s="830"/>
      <c r="AC72" s="830"/>
      <c r="AD72" s="830"/>
      <c r="AE72" s="830"/>
      <c r="AF72" s="830">
        <v>293</v>
      </c>
      <c r="AG72" s="830"/>
      <c r="AH72" s="830"/>
      <c r="AI72" s="830"/>
      <c r="AJ72" s="830"/>
      <c r="AK72" s="830">
        <v>461</v>
      </c>
      <c r="AL72" s="830"/>
      <c r="AM72" s="830"/>
      <c r="AN72" s="830"/>
      <c r="AO72" s="830"/>
      <c r="AP72" s="830">
        <v>2055</v>
      </c>
      <c r="AQ72" s="830"/>
      <c r="AR72" s="830"/>
      <c r="AS72" s="830"/>
      <c r="AT72" s="830"/>
      <c r="AU72" s="830">
        <v>1873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564</v>
      </c>
      <c r="C73" s="874"/>
      <c r="D73" s="874"/>
      <c r="E73" s="874"/>
      <c r="F73" s="874"/>
      <c r="G73" s="874"/>
      <c r="H73" s="874"/>
      <c r="I73" s="874"/>
      <c r="J73" s="874"/>
      <c r="K73" s="874"/>
      <c r="L73" s="874"/>
      <c r="M73" s="874"/>
      <c r="N73" s="874"/>
      <c r="O73" s="874"/>
      <c r="P73" s="875"/>
      <c r="Q73" s="876">
        <v>456</v>
      </c>
      <c r="R73" s="830"/>
      <c r="S73" s="830"/>
      <c r="T73" s="830"/>
      <c r="U73" s="830"/>
      <c r="V73" s="830">
        <v>447</v>
      </c>
      <c r="W73" s="830"/>
      <c r="X73" s="830"/>
      <c r="Y73" s="830"/>
      <c r="Z73" s="830"/>
      <c r="AA73" s="830">
        <v>9</v>
      </c>
      <c r="AB73" s="830"/>
      <c r="AC73" s="830"/>
      <c r="AD73" s="830"/>
      <c r="AE73" s="830"/>
      <c r="AF73" s="830">
        <v>9</v>
      </c>
      <c r="AG73" s="830"/>
      <c r="AH73" s="830"/>
      <c r="AI73" s="830"/>
      <c r="AJ73" s="830"/>
      <c r="AK73" s="830" t="s">
        <v>497</v>
      </c>
      <c r="AL73" s="830"/>
      <c r="AM73" s="830"/>
      <c r="AN73" s="830"/>
      <c r="AO73" s="830"/>
      <c r="AP73" s="830" t="s">
        <v>497</v>
      </c>
      <c r="AQ73" s="830"/>
      <c r="AR73" s="830"/>
      <c r="AS73" s="830"/>
      <c r="AT73" s="830"/>
      <c r="AU73" s="830" t="s">
        <v>497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565</v>
      </c>
      <c r="C74" s="874"/>
      <c r="D74" s="874"/>
      <c r="E74" s="874"/>
      <c r="F74" s="874"/>
      <c r="G74" s="874"/>
      <c r="H74" s="874"/>
      <c r="I74" s="874"/>
      <c r="J74" s="874"/>
      <c r="K74" s="874"/>
      <c r="L74" s="874"/>
      <c r="M74" s="874"/>
      <c r="N74" s="874"/>
      <c r="O74" s="874"/>
      <c r="P74" s="875"/>
      <c r="Q74" s="876">
        <v>107</v>
      </c>
      <c r="R74" s="830"/>
      <c r="S74" s="830"/>
      <c r="T74" s="830"/>
      <c r="U74" s="830"/>
      <c r="V74" s="830">
        <v>103</v>
      </c>
      <c r="W74" s="830"/>
      <c r="X74" s="830"/>
      <c r="Y74" s="830"/>
      <c r="Z74" s="830"/>
      <c r="AA74" s="830">
        <v>4</v>
      </c>
      <c r="AB74" s="830"/>
      <c r="AC74" s="830"/>
      <c r="AD74" s="830"/>
      <c r="AE74" s="830"/>
      <c r="AF74" s="830">
        <v>4</v>
      </c>
      <c r="AG74" s="830"/>
      <c r="AH74" s="830"/>
      <c r="AI74" s="830"/>
      <c r="AJ74" s="830"/>
      <c r="AK74" s="830">
        <v>22</v>
      </c>
      <c r="AL74" s="830"/>
      <c r="AM74" s="830"/>
      <c r="AN74" s="830"/>
      <c r="AO74" s="830"/>
      <c r="AP74" s="830" t="s">
        <v>497</v>
      </c>
      <c r="AQ74" s="830"/>
      <c r="AR74" s="830"/>
      <c r="AS74" s="830"/>
      <c r="AT74" s="830"/>
      <c r="AU74" s="830" t="s">
        <v>497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566</v>
      </c>
      <c r="C75" s="874"/>
      <c r="D75" s="874"/>
      <c r="E75" s="874"/>
      <c r="F75" s="874"/>
      <c r="G75" s="874"/>
      <c r="H75" s="874"/>
      <c r="I75" s="874"/>
      <c r="J75" s="874"/>
      <c r="K75" s="874"/>
      <c r="L75" s="874"/>
      <c r="M75" s="874"/>
      <c r="N75" s="874"/>
      <c r="O75" s="874"/>
      <c r="P75" s="875"/>
      <c r="Q75" s="877">
        <v>413</v>
      </c>
      <c r="R75" s="878"/>
      <c r="S75" s="878"/>
      <c r="T75" s="878"/>
      <c r="U75" s="834"/>
      <c r="V75" s="879">
        <v>378</v>
      </c>
      <c r="W75" s="878"/>
      <c r="X75" s="878"/>
      <c r="Y75" s="878"/>
      <c r="Z75" s="834"/>
      <c r="AA75" s="879">
        <v>35</v>
      </c>
      <c r="AB75" s="878"/>
      <c r="AC75" s="878"/>
      <c r="AD75" s="878"/>
      <c r="AE75" s="834"/>
      <c r="AF75" s="879">
        <v>35</v>
      </c>
      <c r="AG75" s="878"/>
      <c r="AH75" s="878"/>
      <c r="AI75" s="878"/>
      <c r="AJ75" s="834"/>
      <c r="AK75" s="879">
        <v>20</v>
      </c>
      <c r="AL75" s="878"/>
      <c r="AM75" s="878"/>
      <c r="AN75" s="878"/>
      <c r="AO75" s="834"/>
      <c r="AP75" s="879">
        <v>239</v>
      </c>
      <c r="AQ75" s="878"/>
      <c r="AR75" s="878"/>
      <c r="AS75" s="878"/>
      <c r="AT75" s="834"/>
      <c r="AU75" s="879">
        <v>115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567</v>
      </c>
      <c r="C76" s="874"/>
      <c r="D76" s="874"/>
      <c r="E76" s="874"/>
      <c r="F76" s="874"/>
      <c r="G76" s="874"/>
      <c r="H76" s="874"/>
      <c r="I76" s="874"/>
      <c r="J76" s="874"/>
      <c r="K76" s="874"/>
      <c r="L76" s="874"/>
      <c r="M76" s="874"/>
      <c r="N76" s="874"/>
      <c r="O76" s="874"/>
      <c r="P76" s="875"/>
      <c r="Q76" s="877">
        <v>1609</v>
      </c>
      <c r="R76" s="878"/>
      <c r="S76" s="878"/>
      <c r="T76" s="878"/>
      <c r="U76" s="834"/>
      <c r="V76" s="879">
        <v>1554</v>
      </c>
      <c r="W76" s="878"/>
      <c r="X76" s="878"/>
      <c r="Y76" s="878"/>
      <c r="Z76" s="834"/>
      <c r="AA76" s="879">
        <v>55</v>
      </c>
      <c r="AB76" s="878"/>
      <c r="AC76" s="878"/>
      <c r="AD76" s="878"/>
      <c r="AE76" s="834"/>
      <c r="AF76" s="879">
        <v>55</v>
      </c>
      <c r="AG76" s="878"/>
      <c r="AH76" s="878"/>
      <c r="AI76" s="878"/>
      <c r="AJ76" s="834"/>
      <c r="AK76" s="879">
        <v>8</v>
      </c>
      <c r="AL76" s="878"/>
      <c r="AM76" s="878"/>
      <c r="AN76" s="878"/>
      <c r="AO76" s="834"/>
      <c r="AP76" s="879" t="s">
        <v>497</v>
      </c>
      <c r="AQ76" s="878"/>
      <c r="AR76" s="878"/>
      <c r="AS76" s="878"/>
      <c r="AT76" s="834"/>
      <c r="AU76" s="879" t="s">
        <v>497</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568</v>
      </c>
      <c r="C77" s="874"/>
      <c r="D77" s="874"/>
      <c r="E77" s="874"/>
      <c r="F77" s="874"/>
      <c r="G77" s="874"/>
      <c r="H77" s="874"/>
      <c r="I77" s="874"/>
      <c r="J77" s="874"/>
      <c r="K77" s="874"/>
      <c r="L77" s="874"/>
      <c r="M77" s="874"/>
      <c r="N77" s="874"/>
      <c r="O77" s="874"/>
      <c r="P77" s="875"/>
      <c r="Q77" s="877">
        <v>380</v>
      </c>
      <c r="R77" s="878"/>
      <c r="S77" s="878"/>
      <c r="T77" s="878"/>
      <c r="U77" s="834"/>
      <c r="V77" s="879">
        <v>185</v>
      </c>
      <c r="W77" s="878"/>
      <c r="X77" s="878"/>
      <c r="Y77" s="878"/>
      <c r="Z77" s="834"/>
      <c r="AA77" s="879">
        <v>195</v>
      </c>
      <c r="AB77" s="878"/>
      <c r="AC77" s="878"/>
      <c r="AD77" s="878"/>
      <c r="AE77" s="834"/>
      <c r="AF77" s="879">
        <v>195</v>
      </c>
      <c r="AG77" s="878"/>
      <c r="AH77" s="878"/>
      <c r="AI77" s="878"/>
      <c r="AJ77" s="834"/>
      <c r="AK77" s="879">
        <v>20</v>
      </c>
      <c r="AL77" s="878"/>
      <c r="AM77" s="878"/>
      <c r="AN77" s="878"/>
      <c r="AO77" s="834"/>
      <c r="AP77" s="879" t="s">
        <v>497</v>
      </c>
      <c r="AQ77" s="878"/>
      <c r="AR77" s="878"/>
      <c r="AS77" s="878"/>
      <c r="AT77" s="834"/>
      <c r="AU77" s="879" t="s">
        <v>497</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569</v>
      </c>
      <c r="C78" s="874"/>
      <c r="D78" s="874"/>
      <c r="E78" s="874"/>
      <c r="F78" s="874"/>
      <c r="G78" s="874"/>
      <c r="H78" s="874"/>
      <c r="I78" s="874"/>
      <c r="J78" s="874"/>
      <c r="K78" s="874"/>
      <c r="L78" s="874"/>
      <c r="M78" s="874"/>
      <c r="N78" s="874"/>
      <c r="O78" s="874"/>
      <c r="P78" s="875"/>
      <c r="Q78" s="876">
        <v>319650</v>
      </c>
      <c r="R78" s="830"/>
      <c r="S78" s="830"/>
      <c r="T78" s="830"/>
      <c r="U78" s="830"/>
      <c r="V78" s="830">
        <v>305956</v>
      </c>
      <c r="W78" s="830"/>
      <c r="X78" s="830"/>
      <c r="Y78" s="830"/>
      <c r="Z78" s="830"/>
      <c r="AA78" s="830">
        <v>13694</v>
      </c>
      <c r="AB78" s="830"/>
      <c r="AC78" s="830"/>
      <c r="AD78" s="830"/>
      <c r="AE78" s="830"/>
      <c r="AF78" s="830">
        <v>13694</v>
      </c>
      <c r="AG78" s="830"/>
      <c r="AH78" s="830"/>
      <c r="AI78" s="830"/>
      <c r="AJ78" s="830"/>
      <c r="AK78" s="830">
        <v>502</v>
      </c>
      <c r="AL78" s="830"/>
      <c r="AM78" s="830"/>
      <c r="AN78" s="830"/>
      <c r="AO78" s="830"/>
      <c r="AP78" s="830" t="s">
        <v>497</v>
      </c>
      <c r="AQ78" s="830"/>
      <c r="AR78" s="830"/>
      <c r="AS78" s="830"/>
      <c r="AT78" s="830"/>
      <c r="AU78" s="830" t="s">
        <v>497</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570</v>
      </c>
      <c r="C79" s="874"/>
      <c r="D79" s="874"/>
      <c r="E79" s="874"/>
      <c r="F79" s="874"/>
      <c r="G79" s="874"/>
      <c r="H79" s="874"/>
      <c r="I79" s="874"/>
      <c r="J79" s="874"/>
      <c r="K79" s="874"/>
      <c r="L79" s="874"/>
      <c r="M79" s="874"/>
      <c r="N79" s="874"/>
      <c r="O79" s="874"/>
      <c r="P79" s="875"/>
      <c r="Q79" s="876">
        <v>21</v>
      </c>
      <c r="R79" s="830"/>
      <c r="S79" s="830"/>
      <c r="T79" s="830"/>
      <c r="U79" s="830"/>
      <c r="V79" s="830">
        <v>16</v>
      </c>
      <c r="W79" s="830"/>
      <c r="X79" s="830"/>
      <c r="Y79" s="830"/>
      <c r="Z79" s="830"/>
      <c r="AA79" s="830">
        <v>5</v>
      </c>
      <c r="AB79" s="830"/>
      <c r="AC79" s="830"/>
      <c r="AD79" s="830"/>
      <c r="AE79" s="830"/>
      <c r="AF79" s="830">
        <v>5</v>
      </c>
      <c r="AG79" s="830"/>
      <c r="AH79" s="830"/>
      <c r="AI79" s="830"/>
      <c r="AJ79" s="830"/>
      <c r="AK79" s="830" t="s">
        <v>497</v>
      </c>
      <c r="AL79" s="830"/>
      <c r="AM79" s="830"/>
      <c r="AN79" s="830"/>
      <c r="AO79" s="830"/>
      <c r="AP79" s="830" t="s">
        <v>497</v>
      </c>
      <c r="AQ79" s="830"/>
      <c r="AR79" s="830"/>
      <c r="AS79" s="830"/>
      <c r="AT79" s="830"/>
      <c r="AU79" s="830" t="s">
        <v>497</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571</v>
      </c>
      <c r="C80" s="874"/>
      <c r="D80" s="874"/>
      <c r="E80" s="874"/>
      <c r="F80" s="874"/>
      <c r="G80" s="874"/>
      <c r="H80" s="874"/>
      <c r="I80" s="874"/>
      <c r="J80" s="874"/>
      <c r="K80" s="874"/>
      <c r="L80" s="874"/>
      <c r="M80" s="874"/>
      <c r="N80" s="874"/>
      <c r="O80" s="874"/>
      <c r="P80" s="875"/>
      <c r="Q80" s="876">
        <v>12</v>
      </c>
      <c r="R80" s="830"/>
      <c r="S80" s="830"/>
      <c r="T80" s="830"/>
      <c r="U80" s="830"/>
      <c r="V80" s="830">
        <v>10</v>
      </c>
      <c r="W80" s="830"/>
      <c r="X80" s="830"/>
      <c r="Y80" s="830"/>
      <c r="Z80" s="830"/>
      <c r="AA80" s="830">
        <v>2</v>
      </c>
      <c r="AB80" s="830"/>
      <c r="AC80" s="830"/>
      <c r="AD80" s="830"/>
      <c r="AE80" s="830"/>
      <c r="AF80" s="830">
        <v>2</v>
      </c>
      <c r="AG80" s="830"/>
      <c r="AH80" s="830"/>
      <c r="AI80" s="830"/>
      <c r="AJ80" s="830"/>
      <c r="AK80" s="830" t="s">
        <v>497</v>
      </c>
      <c r="AL80" s="830"/>
      <c r="AM80" s="830"/>
      <c r="AN80" s="830"/>
      <c r="AO80" s="830"/>
      <c r="AP80" s="830" t="s">
        <v>497</v>
      </c>
      <c r="AQ80" s="830"/>
      <c r="AR80" s="830"/>
      <c r="AS80" s="830"/>
      <c r="AT80" s="830"/>
      <c r="AU80" s="830" t="s">
        <v>497</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572</v>
      </c>
      <c r="C81" s="874"/>
      <c r="D81" s="874"/>
      <c r="E81" s="874"/>
      <c r="F81" s="874"/>
      <c r="G81" s="874"/>
      <c r="H81" s="874"/>
      <c r="I81" s="874"/>
      <c r="J81" s="874"/>
      <c r="K81" s="874"/>
      <c r="L81" s="874"/>
      <c r="M81" s="874"/>
      <c r="N81" s="874"/>
      <c r="O81" s="874"/>
      <c r="P81" s="875"/>
      <c r="Q81" s="876">
        <v>400</v>
      </c>
      <c r="R81" s="830"/>
      <c r="S81" s="830"/>
      <c r="T81" s="830"/>
      <c r="U81" s="830"/>
      <c r="V81" s="830">
        <v>176</v>
      </c>
      <c r="W81" s="830"/>
      <c r="X81" s="830"/>
      <c r="Y81" s="830"/>
      <c r="Z81" s="830"/>
      <c r="AA81" s="830">
        <v>224</v>
      </c>
      <c r="AB81" s="830"/>
      <c r="AC81" s="830"/>
      <c r="AD81" s="830"/>
      <c r="AE81" s="830"/>
      <c r="AF81" s="830">
        <v>224</v>
      </c>
      <c r="AG81" s="830"/>
      <c r="AH81" s="830"/>
      <c r="AI81" s="830"/>
      <c r="AJ81" s="830"/>
      <c r="AK81" s="830">
        <v>3</v>
      </c>
      <c r="AL81" s="830"/>
      <c r="AM81" s="830"/>
      <c r="AN81" s="830"/>
      <c r="AO81" s="830"/>
      <c r="AP81" s="830" t="s">
        <v>497</v>
      </c>
      <c r="AQ81" s="830"/>
      <c r="AR81" s="830"/>
      <c r="AS81" s="830"/>
      <c r="AT81" s="830"/>
      <c r="AU81" s="830" t="s">
        <v>497</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573</v>
      </c>
      <c r="C82" s="874"/>
      <c r="D82" s="874"/>
      <c r="E82" s="874"/>
      <c r="F82" s="874"/>
      <c r="G82" s="874"/>
      <c r="H82" s="874"/>
      <c r="I82" s="874"/>
      <c r="J82" s="874"/>
      <c r="K82" s="874"/>
      <c r="L82" s="874"/>
      <c r="M82" s="874"/>
      <c r="N82" s="874"/>
      <c r="O82" s="874"/>
      <c r="P82" s="875"/>
      <c r="Q82" s="876">
        <v>202</v>
      </c>
      <c r="R82" s="830"/>
      <c r="S82" s="830"/>
      <c r="T82" s="830"/>
      <c r="U82" s="830"/>
      <c r="V82" s="830">
        <v>197</v>
      </c>
      <c r="W82" s="830"/>
      <c r="X82" s="830"/>
      <c r="Y82" s="830"/>
      <c r="Z82" s="830"/>
      <c r="AA82" s="830">
        <v>5</v>
      </c>
      <c r="AB82" s="830"/>
      <c r="AC82" s="830"/>
      <c r="AD82" s="830"/>
      <c r="AE82" s="830"/>
      <c r="AF82" s="830">
        <v>5</v>
      </c>
      <c r="AG82" s="830"/>
      <c r="AH82" s="830"/>
      <c r="AI82" s="830"/>
      <c r="AJ82" s="830"/>
      <c r="AK82" s="830">
        <v>12</v>
      </c>
      <c r="AL82" s="830"/>
      <c r="AM82" s="830"/>
      <c r="AN82" s="830"/>
      <c r="AO82" s="830"/>
      <c r="AP82" s="830" t="s">
        <v>497</v>
      </c>
      <c r="AQ82" s="830"/>
      <c r="AR82" s="830"/>
      <c r="AS82" s="830"/>
      <c r="AT82" s="830"/>
      <c r="AU82" s="830" t="s">
        <v>497</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410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14902</v>
      </c>
      <c r="AG88" s="844"/>
      <c r="AH88" s="844"/>
      <c r="AI88" s="844"/>
      <c r="AJ88" s="844"/>
      <c r="AK88" s="841"/>
      <c r="AL88" s="841"/>
      <c r="AM88" s="841"/>
      <c r="AN88" s="841"/>
      <c r="AO88" s="841"/>
      <c r="AP88" s="844">
        <v>2987</v>
      </c>
      <c r="AQ88" s="844"/>
      <c r="AR88" s="844"/>
      <c r="AS88" s="844"/>
      <c r="AT88" s="844"/>
      <c r="AU88" s="844">
        <v>2332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411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159</v>
      </c>
      <c r="CS102" s="852"/>
      <c r="CT102" s="852"/>
      <c r="CU102" s="852"/>
      <c r="CV102" s="891"/>
      <c r="CW102" s="890">
        <v>197</v>
      </c>
      <c r="CX102" s="852"/>
      <c r="CY102" s="852"/>
      <c r="CZ102" s="852"/>
      <c r="DA102" s="891"/>
      <c r="DB102" s="890">
        <v>324</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413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419</v>
      </c>
      <c r="AB109" s="893"/>
      <c r="AC109" s="893"/>
      <c r="AD109" s="893"/>
      <c r="AE109" s="894"/>
      <c r="AF109" s="892" t="s">
        <v>420</v>
      </c>
      <c r="AG109" s="893"/>
      <c r="AH109" s="893"/>
      <c r="AI109" s="893"/>
      <c r="AJ109" s="894"/>
      <c r="AK109" s="892" t="s">
        <v>294</v>
      </c>
      <c r="AL109" s="893"/>
      <c r="AM109" s="893"/>
      <c r="AN109" s="893"/>
      <c r="AO109" s="894"/>
      <c r="AP109" s="892" t="s">
        <v>421</v>
      </c>
      <c r="AQ109" s="893"/>
      <c r="AR109" s="893"/>
      <c r="AS109" s="893"/>
      <c r="AT109" s="895"/>
      <c r="AU109" s="912" t="s">
        <v>418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419</v>
      </c>
      <c r="BR109" s="893"/>
      <c r="BS109" s="893"/>
      <c r="BT109" s="893"/>
      <c r="BU109" s="894"/>
      <c r="BV109" s="892" t="s">
        <v>420</v>
      </c>
      <c r="BW109" s="893"/>
      <c r="BX109" s="893"/>
      <c r="BY109" s="893"/>
      <c r="BZ109" s="894"/>
      <c r="CA109" s="892" t="s">
        <v>294</v>
      </c>
      <c r="CB109" s="893"/>
      <c r="CC109" s="893"/>
      <c r="CD109" s="893"/>
      <c r="CE109" s="894"/>
      <c r="CF109" s="913" t="s">
        <v>421</v>
      </c>
      <c r="CG109" s="913"/>
      <c r="CH109" s="913"/>
      <c r="CI109" s="913"/>
      <c r="CJ109" s="913"/>
      <c r="CK109" s="892" t="s">
        <v>422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419</v>
      </c>
      <c r="DH109" s="893"/>
      <c r="DI109" s="893"/>
      <c r="DJ109" s="893"/>
      <c r="DK109" s="894"/>
      <c r="DL109" s="892" t="s">
        <v>420</v>
      </c>
      <c r="DM109" s="893"/>
      <c r="DN109" s="893"/>
      <c r="DO109" s="893"/>
      <c r="DP109" s="894"/>
      <c r="DQ109" s="892" t="s">
        <v>294</v>
      </c>
      <c r="DR109" s="893"/>
      <c r="DS109" s="893"/>
      <c r="DT109" s="893"/>
      <c r="DU109" s="894"/>
      <c r="DV109" s="892" t="s">
        <v>421</v>
      </c>
      <c r="DW109" s="893"/>
      <c r="DX109" s="893"/>
      <c r="DY109" s="893"/>
      <c r="DZ109" s="895"/>
    </row>
    <row r="110" spans="1:131" s="230" customFormat="1" ht="26.25" customHeight="1" x14ac:dyDescent="0.2">
      <c r="A110" s="896" t="s">
        <v>423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9049079</v>
      </c>
      <c r="AB110" s="900"/>
      <c r="AC110" s="900"/>
      <c r="AD110" s="900"/>
      <c r="AE110" s="901"/>
      <c r="AF110" s="902">
        <v>8987395</v>
      </c>
      <c r="AG110" s="900"/>
      <c r="AH110" s="900"/>
      <c r="AI110" s="900"/>
      <c r="AJ110" s="901"/>
      <c r="AK110" s="902">
        <v>8913640</v>
      </c>
      <c r="AL110" s="900"/>
      <c r="AM110" s="900"/>
      <c r="AN110" s="900"/>
      <c r="AO110" s="901"/>
      <c r="AP110" s="903">
        <v>17</v>
      </c>
      <c r="AQ110" s="904"/>
      <c r="AR110" s="904"/>
      <c r="AS110" s="904"/>
      <c r="AT110" s="905"/>
      <c r="AU110" s="906" t="s">
        <v>69</v>
      </c>
      <c r="AV110" s="907"/>
      <c r="AW110" s="907"/>
      <c r="AX110" s="907"/>
      <c r="AY110" s="907"/>
      <c r="AZ110" s="929" t="s">
        <v>424</v>
      </c>
      <c r="BA110" s="897"/>
      <c r="BB110" s="897"/>
      <c r="BC110" s="897"/>
      <c r="BD110" s="897"/>
      <c r="BE110" s="897"/>
      <c r="BF110" s="897"/>
      <c r="BG110" s="897"/>
      <c r="BH110" s="897"/>
      <c r="BI110" s="897"/>
      <c r="BJ110" s="897"/>
      <c r="BK110" s="897"/>
      <c r="BL110" s="897"/>
      <c r="BM110" s="897"/>
      <c r="BN110" s="897"/>
      <c r="BO110" s="897"/>
      <c r="BP110" s="898"/>
      <c r="BQ110" s="930">
        <v>73032183</v>
      </c>
      <c r="BR110" s="931"/>
      <c r="BS110" s="931"/>
      <c r="BT110" s="931"/>
      <c r="BU110" s="931"/>
      <c r="BV110" s="931">
        <v>71439393</v>
      </c>
      <c r="BW110" s="931"/>
      <c r="BX110" s="931"/>
      <c r="BY110" s="931"/>
      <c r="BZ110" s="931"/>
      <c r="CA110" s="931">
        <v>68747640</v>
      </c>
      <c r="CB110" s="931"/>
      <c r="CC110" s="931"/>
      <c r="CD110" s="931"/>
      <c r="CE110" s="931"/>
      <c r="CF110" s="944">
        <v>131.19999999999999</v>
      </c>
      <c r="CG110" s="945"/>
      <c r="CH110" s="945"/>
      <c r="CI110" s="945"/>
      <c r="CJ110" s="945"/>
      <c r="CK110" s="946" t="s">
        <v>425</v>
      </c>
      <c r="CL110" s="947"/>
      <c r="CM110" s="929" t="s">
        <v>426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430</v>
      </c>
      <c r="B112" s="953"/>
      <c r="C112" s="923" t="s">
        <v>431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432</v>
      </c>
      <c r="BA112" s="923"/>
      <c r="BB112" s="923"/>
      <c r="BC112" s="923"/>
      <c r="BD112" s="923"/>
      <c r="BE112" s="923"/>
      <c r="BF112" s="923"/>
      <c r="BG112" s="923"/>
      <c r="BH112" s="923"/>
      <c r="BI112" s="923"/>
      <c r="BJ112" s="923"/>
      <c r="BK112" s="923"/>
      <c r="BL112" s="923"/>
      <c r="BM112" s="923"/>
      <c r="BN112" s="923"/>
      <c r="BO112" s="923"/>
      <c r="BP112" s="924"/>
      <c r="BQ112" s="925">
        <v>11434613</v>
      </c>
      <c r="BR112" s="926"/>
      <c r="BS112" s="926"/>
      <c r="BT112" s="926"/>
      <c r="BU112" s="926"/>
      <c r="BV112" s="926">
        <v>10621637</v>
      </c>
      <c r="BW112" s="926"/>
      <c r="BX112" s="926"/>
      <c r="BY112" s="926"/>
      <c r="BZ112" s="926"/>
      <c r="CA112" s="926">
        <v>10221609</v>
      </c>
      <c r="CB112" s="926"/>
      <c r="CC112" s="926"/>
      <c r="CD112" s="926"/>
      <c r="CE112" s="926"/>
      <c r="CF112" s="920">
        <v>19.5</v>
      </c>
      <c r="CG112" s="921"/>
      <c r="CH112" s="921"/>
      <c r="CI112" s="921"/>
      <c r="CJ112" s="921"/>
      <c r="CK112" s="948"/>
      <c r="CL112" s="949"/>
      <c r="CM112" s="922" t="s">
        <v>433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1753206</v>
      </c>
      <c r="AB113" s="938"/>
      <c r="AC113" s="938"/>
      <c r="AD113" s="938"/>
      <c r="AE113" s="939"/>
      <c r="AF113" s="940">
        <v>1617456</v>
      </c>
      <c r="AG113" s="938"/>
      <c r="AH113" s="938"/>
      <c r="AI113" s="938"/>
      <c r="AJ113" s="939"/>
      <c r="AK113" s="940">
        <v>1550715</v>
      </c>
      <c r="AL113" s="938"/>
      <c r="AM113" s="938"/>
      <c r="AN113" s="938"/>
      <c r="AO113" s="939"/>
      <c r="AP113" s="941">
        <v>3</v>
      </c>
      <c r="AQ113" s="942"/>
      <c r="AR113" s="942"/>
      <c r="AS113" s="942"/>
      <c r="AT113" s="943"/>
      <c r="AU113" s="908"/>
      <c r="AV113" s="909"/>
      <c r="AW113" s="909"/>
      <c r="AX113" s="909"/>
      <c r="AY113" s="909"/>
      <c r="AZ113" s="922" t="s">
        <v>435</v>
      </c>
      <c r="BA113" s="923"/>
      <c r="BB113" s="923"/>
      <c r="BC113" s="923"/>
      <c r="BD113" s="923"/>
      <c r="BE113" s="923"/>
      <c r="BF113" s="923"/>
      <c r="BG113" s="923"/>
      <c r="BH113" s="923"/>
      <c r="BI113" s="923"/>
      <c r="BJ113" s="923"/>
      <c r="BK113" s="923"/>
      <c r="BL113" s="923"/>
      <c r="BM113" s="923"/>
      <c r="BN113" s="923"/>
      <c r="BO113" s="923"/>
      <c r="BP113" s="924"/>
      <c r="BQ113" s="925">
        <v>2827135</v>
      </c>
      <c r="BR113" s="926"/>
      <c r="BS113" s="926"/>
      <c r="BT113" s="926"/>
      <c r="BU113" s="926"/>
      <c r="BV113" s="926">
        <v>2515634</v>
      </c>
      <c r="BW113" s="926"/>
      <c r="BX113" s="926"/>
      <c r="BY113" s="926"/>
      <c r="BZ113" s="926"/>
      <c r="CA113" s="926">
        <v>2332194</v>
      </c>
      <c r="CB113" s="926"/>
      <c r="CC113" s="926"/>
      <c r="CD113" s="926"/>
      <c r="CE113" s="926"/>
      <c r="CF113" s="920">
        <v>4.5</v>
      </c>
      <c r="CG113" s="921"/>
      <c r="CH113" s="921"/>
      <c r="CI113" s="921"/>
      <c r="CJ113" s="921"/>
      <c r="CK113" s="948"/>
      <c r="CL113" s="949"/>
      <c r="CM113" s="922" t="s">
        <v>436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373166</v>
      </c>
      <c r="AB114" s="959"/>
      <c r="AC114" s="959"/>
      <c r="AD114" s="959"/>
      <c r="AE114" s="960"/>
      <c r="AF114" s="961">
        <v>383380</v>
      </c>
      <c r="AG114" s="959"/>
      <c r="AH114" s="959"/>
      <c r="AI114" s="959"/>
      <c r="AJ114" s="960"/>
      <c r="AK114" s="961">
        <v>344420</v>
      </c>
      <c r="AL114" s="959"/>
      <c r="AM114" s="959"/>
      <c r="AN114" s="959"/>
      <c r="AO114" s="960"/>
      <c r="AP114" s="962">
        <v>0.7</v>
      </c>
      <c r="AQ114" s="963"/>
      <c r="AR114" s="963"/>
      <c r="AS114" s="963"/>
      <c r="AT114" s="964"/>
      <c r="AU114" s="908"/>
      <c r="AV114" s="909"/>
      <c r="AW114" s="909"/>
      <c r="AX114" s="909"/>
      <c r="AY114" s="909"/>
      <c r="AZ114" s="922" t="s">
        <v>438</v>
      </c>
      <c r="BA114" s="923"/>
      <c r="BB114" s="923"/>
      <c r="BC114" s="923"/>
      <c r="BD114" s="923"/>
      <c r="BE114" s="923"/>
      <c r="BF114" s="923"/>
      <c r="BG114" s="923"/>
      <c r="BH114" s="923"/>
      <c r="BI114" s="923"/>
      <c r="BJ114" s="923"/>
      <c r="BK114" s="923"/>
      <c r="BL114" s="923"/>
      <c r="BM114" s="923"/>
      <c r="BN114" s="923"/>
      <c r="BO114" s="923"/>
      <c r="BP114" s="924"/>
      <c r="BQ114" s="925">
        <v>11010511</v>
      </c>
      <c r="BR114" s="926"/>
      <c r="BS114" s="926"/>
      <c r="BT114" s="926"/>
      <c r="BU114" s="926"/>
      <c r="BV114" s="926">
        <v>10736444</v>
      </c>
      <c r="BW114" s="926"/>
      <c r="BX114" s="926"/>
      <c r="BY114" s="926"/>
      <c r="BZ114" s="926"/>
      <c r="CA114" s="926">
        <v>10920898</v>
      </c>
      <c r="CB114" s="926"/>
      <c r="CC114" s="926"/>
      <c r="CD114" s="926"/>
      <c r="CE114" s="926"/>
      <c r="CF114" s="920">
        <v>20.8</v>
      </c>
      <c r="CG114" s="921"/>
      <c r="CH114" s="921"/>
      <c r="CI114" s="921"/>
      <c r="CJ114" s="921"/>
      <c r="CK114" s="948"/>
      <c r="CL114" s="949"/>
      <c r="CM114" s="922" t="s">
        <v>439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440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441</v>
      </c>
      <c r="BA115" s="923"/>
      <c r="BB115" s="923"/>
      <c r="BC115" s="923"/>
      <c r="BD115" s="923"/>
      <c r="BE115" s="923"/>
      <c r="BF115" s="923"/>
      <c r="BG115" s="923"/>
      <c r="BH115" s="923"/>
      <c r="BI115" s="923"/>
      <c r="BJ115" s="923"/>
      <c r="BK115" s="923"/>
      <c r="BL115" s="923"/>
      <c r="BM115" s="923"/>
      <c r="BN115" s="923"/>
      <c r="BO115" s="923"/>
      <c r="BP115" s="924"/>
      <c r="BQ115" s="925">
        <v>166193</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443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446</v>
      </c>
      <c r="Z117" s="894"/>
      <c r="AA117" s="978">
        <v>11175451</v>
      </c>
      <c r="AB117" s="979"/>
      <c r="AC117" s="979"/>
      <c r="AD117" s="979"/>
      <c r="AE117" s="980"/>
      <c r="AF117" s="981">
        <v>10988231</v>
      </c>
      <c r="AG117" s="979"/>
      <c r="AH117" s="979"/>
      <c r="AI117" s="979"/>
      <c r="AJ117" s="980"/>
      <c r="AK117" s="981">
        <v>10808775</v>
      </c>
      <c r="AL117" s="979"/>
      <c r="AM117" s="979"/>
      <c r="AN117" s="979"/>
      <c r="AO117" s="980"/>
      <c r="AP117" s="982"/>
      <c r="AQ117" s="983"/>
      <c r="AR117" s="983"/>
      <c r="AS117" s="983"/>
      <c r="AT117" s="984"/>
      <c r="AU117" s="908"/>
      <c r="AV117" s="909"/>
      <c r="AW117" s="909"/>
      <c r="AX117" s="909"/>
      <c r="AY117" s="909"/>
      <c r="AZ117" s="974" t="s">
        <v>447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422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419</v>
      </c>
      <c r="AB118" s="893"/>
      <c r="AC118" s="893"/>
      <c r="AD118" s="893"/>
      <c r="AE118" s="894"/>
      <c r="AF118" s="892" t="s">
        <v>420</v>
      </c>
      <c r="AG118" s="893"/>
      <c r="AH118" s="893"/>
      <c r="AI118" s="893"/>
      <c r="AJ118" s="894"/>
      <c r="AK118" s="892" t="s">
        <v>294</v>
      </c>
      <c r="AL118" s="893"/>
      <c r="AM118" s="893"/>
      <c r="AN118" s="893"/>
      <c r="AO118" s="894"/>
      <c r="AP118" s="970" t="s">
        <v>421</v>
      </c>
      <c r="AQ118" s="971"/>
      <c r="AR118" s="971"/>
      <c r="AS118" s="971"/>
      <c r="AT118" s="972"/>
      <c r="AU118" s="908"/>
      <c r="AV118" s="909"/>
      <c r="AW118" s="909"/>
      <c r="AX118" s="909"/>
      <c r="AY118" s="909"/>
      <c r="AZ118" s="973" t="s">
        <v>449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425</v>
      </c>
      <c r="B119" s="947"/>
      <c r="C119" s="929" t="s">
        <v>426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451</v>
      </c>
      <c r="BP119" s="1005"/>
      <c r="BQ119" s="999">
        <v>98470635</v>
      </c>
      <c r="BR119" s="1000"/>
      <c r="BS119" s="1000"/>
      <c r="BT119" s="1000"/>
      <c r="BU119" s="1000"/>
      <c r="BV119" s="1000">
        <v>95313108</v>
      </c>
      <c r="BW119" s="1000"/>
      <c r="BX119" s="1000"/>
      <c r="BY119" s="1000"/>
      <c r="BZ119" s="1000"/>
      <c r="CA119" s="1000">
        <v>92222341</v>
      </c>
      <c r="CB119" s="1000"/>
      <c r="CC119" s="1000"/>
      <c r="CD119" s="1000"/>
      <c r="CE119" s="1000"/>
      <c r="CF119" s="1001"/>
      <c r="CG119" s="1002"/>
      <c r="CH119" s="1002"/>
      <c r="CI119" s="1002"/>
      <c r="CJ119" s="1003"/>
      <c r="CK119" s="950"/>
      <c r="CL119" s="951"/>
      <c r="CM119" s="973" t="s">
        <v>452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453</v>
      </c>
      <c r="AV120" s="992"/>
      <c r="AW120" s="992"/>
      <c r="AX120" s="992"/>
      <c r="AY120" s="993"/>
      <c r="AZ120" s="929" t="s">
        <v>454</v>
      </c>
      <c r="BA120" s="897"/>
      <c r="BB120" s="897"/>
      <c r="BC120" s="897"/>
      <c r="BD120" s="897"/>
      <c r="BE120" s="897"/>
      <c r="BF120" s="897"/>
      <c r="BG120" s="897"/>
      <c r="BH120" s="897"/>
      <c r="BI120" s="897"/>
      <c r="BJ120" s="897"/>
      <c r="BK120" s="897"/>
      <c r="BL120" s="897"/>
      <c r="BM120" s="897"/>
      <c r="BN120" s="897"/>
      <c r="BO120" s="897"/>
      <c r="BP120" s="898"/>
      <c r="BQ120" s="930">
        <v>37237877</v>
      </c>
      <c r="BR120" s="931"/>
      <c r="BS120" s="931"/>
      <c r="BT120" s="931"/>
      <c r="BU120" s="931"/>
      <c r="BV120" s="931">
        <v>36915567</v>
      </c>
      <c r="BW120" s="931"/>
      <c r="BX120" s="931"/>
      <c r="BY120" s="931"/>
      <c r="BZ120" s="931"/>
      <c r="CA120" s="931">
        <v>37698469</v>
      </c>
      <c r="CB120" s="931"/>
      <c r="CC120" s="931"/>
      <c r="CD120" s="931"/>
      <c r="CE120" s="931"/>
      <c r="CF120" s="944">
        <v>71.900000000000006</v>
      </c>
      <c r="CG120" s="945"/>
      <c r="CH120" s="945"/>
      <c r="CI120" s="945"/>
      <c r="CJ120" s="945"/>
      <c r="CK120" s="1006" t="s">
        <v>455</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7223978</v>
      </c>
      <c r="DH120" s="931"/>
      <c r="DI120" s="931"/>
      <c r="DJ120" s="931"/>
      <c r="DK120" s="931"/>
      <c r="DL120" s="931">
        <v>6573006</v>
      </c>
      <c r="DM120" s="931"/>
      <c r="DN120" s="931"/>
      <c r="DO120" s="931"/>
      <c r="DP120" s="931"/>
      <c r="DQ120" s="931">
        <v>6276884</v>
      </c>
      <c r="DR120" s="931"/>
      <c r="DS120" s="931"/>
      <c r="DT120" s="931"/>
      <c r="DU120" s="931"/>
      <c r="DV120" s="932">
        <v>12</v>
      </c>
      <c r="DW120" s="932"/>
      <c r="DX120" s="932"/>
      <c r="DY120" s="932"/>
      <c r="DZ120" s="933"/>
    </row>
    <row r="121" spans="1:130" s="230" customFormat="1" ht="26.25" customHeight="1" x14ac:dyDescent="0.2">
      <c r="A121" s="1057"/>
      <c r="B121" s="949"/>
      <c r="C121" s="974" t="s">
        <v>456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457</v>
      </c>
      <c r="BA121" s="923"/>
      <c r="BB121" s="923"/>
      <c r="BC121" s="923"/>
      <c r="BD121" s="923"/>
      <c r="BE121" s="923"/>
      <c r="BF121" s="923"/>
      <c r="BG121" s="923"/>
      <c r="BH121" s="923"/>
      <c r="BI121" s="923"/>
      <c r="BJ121" s="923"/>
      <c r="BK121" s="923"/>
      <c r="BL121" s="923"/>
      <c r="BM121" s="923"/>
      <c r="BN121" s="923"/>
      <c r="BO121" s="923"/>
      <c r="BP121" s="924"/>
      <c r="BQ121" s="925">
        <v>5825708</v>
      </c>
      <c r="BR121" s="926"/>
      <c r="BS121" s="926"/>
      <c r="BT121" s="926"/>
      <c r="BU121" s="926"/>
      <c r="BV121" s="926">
        <v>6268119</v>
      </c>
      <c r="BW121" s="926"/>
      <c r="BX121" s="926"/>
      <c r="BY121" s="926"/>
      <c r="BZ121" s="926"/>
      <c r="CA121" s="926">
        <v>6402606</v>
      </c>
      <c r="CB121" s="926"/>
      <c r="CC121" s="926"/>
      <c r="CD121" s="926"/>
      <c r="CE121" s="926"/>
      <c r="CF121" s="920">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2133791</v>
      </c>
      <c r="DH121" s="926"/>
      <c r="DI121" s="926"/>
      <c r="DJ121" s="926"/>
      <c r="DK121" s="926"/>
      <c r="DL121" s="926">
        <v>2083901</v>
      </c>
      <c r="DM121" s="926"/>
      <c r="DN121" s="926"/>
      <c r="DO121" s="926"/>
      <c r="DP121" s="926"/>
      <c r="DQ121" s="926">
        <v>2053114</v>
      </c>
      <c r="DR121" s="926"/>
      <c r="DS121" s="926"/>
      <c r="DT121" s="926"/>
      <c r="DU121" s="926"/>
      <c r="DV121" s="927">
        <v>3.9</v>
      </c>
      <c r="DW121" s="927"/>
      <c r="DX121" s="927"/>
      <c r="DY121" s="927"/>
      <c r="DZ121" s="928"/>
    </row>
    <row r="122" spans="1:130" s="230" customFormat="1" ht="26.25" customHeight="1" x14ac:dyDescent="0.2">
      <c r="A122" s="1057"/>
      <c r="B122" s="949"/>
      <c r="C122" s="922" t="s">
        <v>439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458</v>
      </c>
      <c r="BA122" s="965"/>
      <c r="BB122" s="965"/>
      <c r="BC122" s="965"/>
      <c r="BD122" s="965"/>
      <c r="BE122" s="965"/>
      <c r="BF122" s="965"/>
      <c r="BG122" s="965"/>
      <c r="BH122" s="965"/>
      <c r="BI122" s="965"/>
      <c r="BJ122" s="965"/>
      <c r="BK122" s="965"/>
      <c r="BL122" s="965"/>
      <c r="BM122" s="965"/>
      <c r="BN122" s="965"/>
      <c r="BO122" s="965"/>
      <c r="BP122" s="966"/>
      <c r="BQ122" s="999">
        <v>78735921</v>
      </c>
      <c r="BR122" s="1000"/>
      <c r="BS122" s="1000"/>
      <c r="BT122" s="1000"/>
      <c r="BU122" s="1000"/>
      <c r="BV122" s="1000">
        <v>76478822</v>
      </c>
      <c r="BW122" s="1000"/>
      <c r="BX122" s="1000"/>
      <c r="BY122" s="1000"/>
      <c r="BZ122" s="1000"/>
      <c r="CA122" s="1000">
        <v>72100649</v>
      </c>
      <c r="CB122" s="1000"/>
      <c r="CC122" s="1000"/>
      <c r="CD122" s="1000"/>
      <c r="CE122" s="1000"/>
      <c r="CF122" s="1017">
        <v>137.6</v>
      </c>
      <c r="CG122" s="1018"/>
      <c r="CH122" s="1018"/>
      <c r="CI122" s="1018"/>
      <c r="CJ122" s="1018"/>
      <c r="CK122" s="1009"/>
      <c r="CL122" s="1010"/>
      <c r="CM122" s="1010"/>
      <c r="CN122" s="1010"/>
      <c r="CO122" s="1011"/>
      <c r="CP122" s="1019" t="s">
        <v>397</v>
      </c>
      <c r="CQ122" s="1020"/>
      <c r="CR122" s="1020"/>
      <c r="CS122" s="1020"/>
      <c r="CT122" s="1020"/>
      <c r="CU122" s="1020"/>
      <c r="CV122" s="1020"/>
      <c r="CW122" s="1020"/>
      <c r="CX122" s="1020"/>
      <c r="CY122" s="1020"/>
      <c r="CZ122" s="1020"/>
      <c r="DA122" s="1020"/>
      <c r="DB122" s="1020"/>
      <c r="DC122" s="1020"/>
      <c r="DD122" s="1020"/>
      <c r="DE122" s="1020"/>
      <c r="DF122" s="1021"/>
      <c r="DG122" s="925">
        <v>1024737</v>
      </c>
      <c r="DH122" s="926"/>
      <c r="DI122" s="926"/>
      <c r="DJ122" s="926"/>
      <c r="DK122" s="926"/>
      <c r="DL122" s="926">
        <v>855950</v>
      </c>
      <c r="DM122" s="926"/>
      <c r="DN122" s="926"/>
      <c r="DO122" s="926"/>
      <c r="DP122" s="926"/>
      <c r="DQ122" s="926">
        <v>693851</v>
      </c>
      <c r="DR122" s="926"/>
      <c r="DS122" s="926"/>
      <c r="DT122" s="926"/>
      <c r="DU122" s="926"/>
      <c r="DV122" s="927">
        <v>1.3</v>
      </c>
      <c r="DW122" s="927"/>
      <c r="DX122" s="927"/>
      <c r="DY122" s="927"/>
      <c r="DZ122" s="928"/>
    </row>
    <row r="123" spans="1:130" s="230" customFormat="1" ht="26.25" customHeight="1" x14ac:dyDescent="0.2">
      <c r="A123" s="1057"/>
      <c r="B123" s="949"/>
      <c r="C123" s="922" t="s">
        <v>445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459</v>
      </c>
      <c r="BP123" s="1005"/>
      <c r="BQ123" s="1063">
        <v>121799506</v>
      </c>
      <c r="BR123" s="1064"/>
      <c r="BS123" s="1064"/>
      <c r="BT123" s="1064"/>
      <c r="BU123" s="1064"/>
      <c r="BV123" s="1064">
        <v>119662508</v>
      </c>
      <c r="BW123" s="1064"/>
      <c r="BX123" s="1064"/>
      <c r="BY123" s="1064"/>
      <c r="BZ123" s="1064"/>
      <c r="CA123" s="1064">
        <v>116201724</v>
      </c>
      <c r="CB123" s="1064"/>
      <c r="CC123" s="1064"/>
      <c r="CD123" s="1064"/>
      <c r="CE123" s="1064"/>
      <c r="CF123" s="1001"/>
      <c r="CG123" s="1002"/>
      <c r="CH123" s="1002"/>
      <c r="CI123" s="1002"/>
      <c r="CJ123" s="1003"/>
      <c r="CK123" s="1009"/>
      <c r="CL123" s="1010"/>
      <c r="CM123" s="1010"/>
      <c r="CN123" s="1010"/>
      <c r="CO123" s="1011"/>
      <c r="CP123" s="1019" t="s">
        <v>404</v>
      </c>
      <c r="CQ123" s="1020"/>
      <c r="CR123" s="1020"/>
      <c r="CS123" s="1020"/>
      <c r="CT123" s="1020"/>
      <c r="CU123" s="1020"/>
      <c r="CV123" s="1020"/>
      <c r="CW123" s="1020"/>
      <c r="CX123" s="1020"/>
      <c r="CY123" s="1020"/>
      <c r="CZ123" s="1020"/>
      <c r="DA123" s="1020"/>
      <c r="DB123" s="1020"/>
      <c r="DC123" s="1020"/>
      <c r="DD123" s="1020"/>
      <c r="DE123" s="1020"/>
      <c r="DF123" s="1021"/>
      <c r="DG123" s="958">
        <v>416397</v>
      </c>
      <c r="DH123" s="959"/>
      <c r="DI123" s="959"/>
      <c r="DJ123" s="959"/>
      <c r="DK123" s="960"/>
      <c r="DL123" s="961">
        <v>371956</v>
      </c>
      <c r="DM123" s="959"/>
      <c r="DN123" s="959"/>
      <c r="DO123" s="959"/>
      <c r="DP123" s="960"/>
      <c r="DQ123" s="961">
        <v>353452</v>
      </c>
      <c r="DR123" s="959"/>
      <c r="DS123" s="959"/>
      <c r="DT123" s="959"/>
      <c r="DU123" s="960"/>
      <c r="DV123" s="962">
        <v>0.7</v>
      </c>
      <c r="DW123" s="963"/>
      <c r="DX123" s="963"/>
      <c r="DY123" s="963"/>
      <c r="DZ123" s="964"/>
    </row>
    <row r="124" spans="1:130" s="230" customFormat="1" ht="26.25" customHeight="1" thickBot="1" x14ac:dyDescent="0.25">
      <c r="A124" s="1057"/>
      <c r="B124" s="949"/>
      <c r="C124" s="922" t="s">
        <v>448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460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461</v>
      </c>
      <c r="CQ124" s="1020"/>
      <c r="CR124" s="1020"/>
      <c r="CS124" s="1020"/>
      <c r="CT124" s="1020"/>
      <c r="CU124" s="1020"/>
      <c r="CV124" s="1020"/>
      <c r="CW124" s="1020"/>
      <c r="CX124" s="1020"/>
      <c r="CY124" s="1020"/>
      <c r="CZ124" s="1020"/>
      <c r="DA124" s="1020"/>
      <c r="DB124" s="1020"/>
      <c r="DC124" s="1020"/>
      <c r="DD124" s="1020"/>
      <c r="DE124" s="1020"/>
      <c r="DF124" s="1021"/>
      <c r="DG124" s="1004">
        <v>635710</v>
      </c>
      <c r="DH124" s="986"/>
      <c r="DI124" s="986"/>
      <c r="DJ124" s="986"/>
      <c r="DK124" s="987"/>
      <c r="DL124" s="985">
        <v>736824</v>
      </c>
      <c r="DM124" s="986"/>
      <c r="DN124" s="986"/>
      <c r="DO124" s="986"/>
      <c r="DP124" s="987"/>
      <c r="DQ124" s="985">
        <v>844308</v>
      </c>
      <c r="DR124" s="986"/>
      <c r="DS124" s="986"/>
      <c r="DT124" s="986"/>
      <c r="DU124" s="987"/>
      <c r="DV124" s="988">
        <v>1.6</v>
      </c>
      <c r="DW124" s="989"/>
      <c r="DX124" s="989"/>
      <c r="DY124" s="989"/>
      <c r="DZ124" s="990"/>
    </row>
    <row r="125" spans="1:130" s="230" customFormat="1" ht="26.25" customHeight="1" x14ac:dyDescent="0.2">
      <c r="A125" s="1057"/>
      <c r="B125" s="949"/>
      <c r="C125" s="922" t="s">
        <v>450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462</v>
      </c>
      <c r="CL125" s="1007"/>
      <c r="CM125" s="1007"/>
      <c r="CN125" s="1007"/>
      <c r="CO125" s="1008"/>
      <c r="CP125" s="929" t="s">
        <v>463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452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464</v>
      </c>
      <c r="CQ126" s="923"/>
      <c r="CR126" s="923"/>
      <c r="CS126" s="923"/>
      <c r="CT126" s="923"/>
      <c r="CU126" s="923"/>
      <c r="CV126" s="923"/>
      <c r="CW126" s="923"/>
      <c r="CX126" s="923"/>
      <c r="CY126" s="923"/>
      <c r="CZ126" s="923"/>
      <c r="DA126" s="923"/>
      <c r="DB126" s="923"/>
      <c r="DC126" s="923"/>
      <c r="DD126" s="923"/>
      <c r="DE126" s="923"/>
      <c r="DF126" s="924"/>
      <c r="DG126" s="925">
        <v>166193</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466</v>
      </c>
      <c r="AY127" s="1032"/>
      <c r="AZ127" s="1032"/>
      <c r="BA127" s="1032"/>
      <c r="BB127" s="1032"/>
      <c r="BC127" s="1032"/>
      <c r="BD127" s="1032"/>
      <c r="BE127" s="1033"/>
      <c r="BF127" s="1034" t="s">
        <v>467</v>
      </c>
      <c r="BG127" s="1032"/>
      <c r="BH127" s="1032"/>
      <c r="BI127" s="1032"/>
      <c r="BJ127" s="1032"/>
      <c r="BK127" s="1032"/>
      <c r="BL127" s="1033"/>
      <c r="BM127" s="1034" t="s">
        <v>468</v>
      </c>
      <c r="BN127" s="1032"/>
      <c r="BO127" s="1032"/>
      <c r="BP127" s="1032"/>
      <c r="BQ127" s="1032"/>
      <c r="BR127" s="1032"/>
      <c r="BS127" s="1033"/>
      <c r="BT127" s="1034" t="s">
        <v>469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470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471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472</v>
      </c>
      <c r="X128" s="1043"/>
      <c r="Y128" s="1043"/>
      <c r="Z128" s="1044"/>
      <c r="AA128" s="1045">
        <v>819675</v>
      </c>
      <c r="AB128" s="1046"/>
      <c r="AC128" s="1046"/>
      <c r="AD128" s="1046"/>
      <c r="AE128" s="1047"/>
      <c r="AF128" s="1048">
        <v>800359</v>
      </c>
      <c r="AG128" s="1046"/>
      <c r="AH128" s="1046"/>
      <c r="AI128" s="1046"/>
      <c r="AJ128" s="1047"/>
      <c r="AK128" s="1048">
        <v>759078</v>
      </c>
      <c r="AL128" s="1046"/>
      <c r="AM128" s="1046"/>
      <c r="AN128" s="1046"/>
      <c r="AO128" s="1047"/>
      <c r="AP128" s="1049"/>
      <c r="AQ128" s="1050"/>
      <c r="AR128" s="1050"/>
      <c r="AS128" s="1050"/>
      <c r="AT128" s="1051"/>
      <c r="AU128" s="232"/>
      <c r="AV128" s="232"/>
      <c r="AW128" s="232"/>
      <c r="AX128" s="896" t="s">
        <v>473</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475</v>
      </c>
      <c r="X129" s="1071"/>
      <c r="Y129" s="1071"/>
      <c r="Z129" s="1072"/>
      <c r="AA129" s="958">
        <v>61397992</v>
      </c>
      <c r="AB129" s="959"/>
      <c r="AC129" s="959"/>
      <c r="AD129" s="959"/>
      <c r="AE129" s="960"/>
      <c r="AF129" s="961">
        <v>59543455</v>
      </c>
      <c r="AG129" s="959"/>
      <c r="AH129" s="959"/>
      <c r="AI129" s="959"/>
      <c r="AJ129" s="960"/>
      <c r="AK129" s="961">
        <v>60375899</v>
      </c>
      <c r="AL129" s="959"/>
      <c r="AM129" s="959"/>
      <c r="AN129" s="959"/>
      <c r="AO129" s="960"/>
      <c r="AP129" s="1073"/>
      <c r="AQ129" s="1074"/>
      <c r="AR129" s="1074"/>
      <c r="AS129" s="1074"/>
      <c r="AT129" s="1075"/>
      <c r="AU129" s="233"/>
      <c r="AV129" s="233"/>
      <c r="AW129" s="233"/>
      <c r="AX129" s="1065" t="s">
        <v>476</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478</v>
      </c>
      <c r="X130" s="1071"/>
      <c r="Y130" s="1071"/>
      <c r="Z130" s="1072"/>
      <c r="AA130" s="958">
        <v>8584079</v>
      </c>
      <c r="AB130" s="959"/>
      <c r="AC130" s="959"/>
      <c r="AD130" s="959"/>
      <c r="AE130" s="960"/>
      <c r="AF130" s="961">
        <v>8261203</v>
      </c>
      <c r="AG130" s="959"/>
      <c r="AH130" s="959"/>
      <c r="AI130" s="959"/>
      <c r="AJ130" s="960"/>
      <c r="AK130" s="961">
        <v>7975782</v>
      </c>
      <c r="AL130" s="959"/>
      <c r="AM130" s="959"/>
      <c r="AN130" s="959"/>
      <c r="AO130" s="960"/>
      <c r="AP130" s="1073"/>
      <c r="AQ130" s="1074"/>
      <c r="AR130" s="1074"/>
      <c r="AS130" s="1074"/>
      <c r="AT130" s="1075"/>
      <c r="AU130" s="233"/>
      <c r="AV130" s="233"/>
      <c r="AW130" s="233"/>
      <c r="AX130" s="1065" t="s">
        <v>479</v>
      </c>
      <c r="AY130" s="923"/>
      <c r="AZ130" s="923"/>
      <c r="BA130" s="923"/>
      <c r="BB130" s="923"/>
      <c r="BC130" s="923"/>
      <c r="BD130" s="923"/>
      <c r="BE130" s="924"/>
      <c r="BF130" s="1101">
        <v>3.6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480</v>
      </c>
      <c r="X131" s="1108"/>
      <c r="Y131" s="1108"/>
      <c r="Z131" s="1109"/>
      <c r="AA131" s="1004">
        <v>52813913</v>
      </c>
      <c r="AB131" s="986"/>
      <c r="AC131" s="986"/>
      <c r="AD131" s="986"/>
      <c r="AE131" s="987"/>
      <c r="AF131" s="985">
        <v>51282252</v>
      </c>
      <c r="AG131" s="986"/>
      <c r="AH131" s="986"/>
      <c r="AI131" s="986"/>
      <c r="AJ131" s="987"/>
      <c r="AK131" s="985">
        <v>52400117</v>
      </c>
      <c r="AL131" s="986"/>
      <c r="AM131" s="986"/>
      <c r="AN131" s="986"/>
      <c r="AO131" s="987"/>
      <c r="AP131" s="1110"/>
      <c r="AQ131" s="1111"/>
      <c r="AR131" s="1111"/>
      <c r="AS131" s="1111"/>
      <c r="AT131" s="1112"/>
      <c r="AU131" s="233"/>
      <c r="AV131" s="233"/>
      <c r="AW131" s="233"/>
      <c r="AX131" s="1083" t="s">
        <v>481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482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483</v>
      </c>
      <c r="W132" s="1094"/>
      <c r="X132" s="1094"/>
      <c r="Y132" s="1094"/>
      <c r="Z132" s="1095"/>
      <c r="AA132" s="1096">
        <v>3.3546027920000001</v>
      </c>
      <c r="AB132" s="1097"/>
      <c r="AC132" s="1097"/>
      <c r="AD132" s="1097"/>
      <c r="AE132" s="1098"/>
      <c r="AF132" s="1099">
        <v>3.7569898450000001</v>
      </c>
      <c r="AG132" s="1097"/>
      <c r="AH132" s="1097"/>
      <c r="AI132" s="1097"/>
      <c r="AJ132" s="1098"/>
      <c r="AK132" s="1099">
        <v>3.9578442159999998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484</v>
      </c>
      <c r="W133" s="1077"/>
      <c r="X133" s="1077"/>
      <c r="Y133" s="1077"/>
      <c r="Z133" s="1078"/>
      <c r="AA133" s="1079">
        <v>3.5</v>
      </c>
      <c r="AB133" s="1080"/>
      <c r="AC133" s="1080"/>
      <c r="AD133" s="1080"/>
      <c r="AE133" s="1081"/>
      <c r="AF133" s="1079">
        <v>3.4</v>
      </c>
      <c r="AG133" s="1080"/>
      <c r="AH133" s="1080"/>
      <c r="AI133" s="1080"/>
      <c r="AJ133" s="1081"/>
      <c r="AK133" s="1079">
        <v>3.6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uBZMvyc4/IRFcOyIczk46XJ+4bxmQJ4z0fzQd8V6axqULF1DqQmNWSFpGXlM89vwu3F+3/RRLKJO9/BMf0ctA==" saltValue="PcZBoU65OhXmSQb6O5je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Z5KYJjKK47E8MPhvhsaaArelZmzWbEAF8W3REkYUOOWRrF7rS0U5noW++Cb/7bdmsceekUZDo7yruyafps2Q==" saltValue="bIYDTKtzv3Z3dHoQieiL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RW+70FpOhex4H9coYjQzQoaA4rjpFpLvh01XS8wgdrU34xmarIVoUS+T8v2vKwdN5rrYSmqZHYxcJzJg/RgEQ==" saltValue="LjJuFni589X9JobLIfB5S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488</v>
      </c>
      <c r="AP7" s="272"/>
      <c r="AQ7" s="273" t="s">
        <v>489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490</v>
      </c>
      <c r="AQ8" s="279" t="s">
        <v>491</v>
      </c>
      <c r="AR8" s="280" t="s">
        <v>492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493</v>
      </c>
      <c r="AL9" s="1117"/>
      <c r="AM9" s="1117"/>
      <c r="AN9" s="1118"/>
      <c r="AO9" s="281">
        <v>17209566</v>
      </c>
      <c r="AP9" s="281">
        <v>73084</v>
      </c>
      <c r="AQ9" s="282">
        <v>62936</v>
      </c>
      <c r="AR9" s="283">
        <v>16.100000000000001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494</v>
      </c>
      <c r="AL10" s="1117"/>
      <c r="AM10" s="1117"/>
      <c r="AN10" s="1118"/>
      <c r="AO10" s="284">
        <v>1923569</v>
      </c>
      <c r="AP10" s="284">
        <v>8169</v>
      </c>
      <c r="AQ10" s="285">
        <v>1734</v>
      </c>
      <c r="AR10" s="286">
        <v>371.1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495</v>
      </c>
      <c r="AL11" s="1117"/>
      <c r="AM11" s="1117"/>
      <c r="AN11" s="1118"/>
      <c r="AO11" s="284">
        <v>21500</v>
      </c>
      <c r="AP11" s="284">
        <v>91</v>
      </c>
      <c r="AQ11" s="285">
        <v>694</v>
      </c>
      <c r="AR11" s="286">
        <v>-86.9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496</v>
      </c>
      <c r="AL12" s="1117"/>
      <c r="AM12" s="1117"/>
      <c r="AN12" s="1118"/>
      <c r="AO12" s="284" t="s">
        <v>497</v>
      </c>
      <c r="AP12" s="284" t="s">
        <v>497</v>
      </c>
      <c r="AQ12" s="285">
        <v>24</v>
      </c>
      <c r="AR12" s="286" t="s">
        <v>497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498</v>
      </c>
      <c r="AL13" s="1117"/>
      <c r="AM13" s="1117"/>
      <c r="AN13" s="1118"/>
      <c r="AO13" s="284">
        <v>615745</v>
      </c>
      <c r="AP13" s="284">
        <v>2615</v>
      </c>
      <c r="AQ13" s="285">
        <v>1996</v>
      </c>
      <c r="AR13" s="286">
        <v>31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499</v>
      </c>
      <c r="AL14" s="1117"/>
      <c r="AM14" s="1117"/>
      <c r="AN14" s="1118"/>
      <c r="AO14" s="284">
        <v>392543</v>
      </c>
      <c r="AP14" s="284">
        <v>1667</v>
      </c>
      <c r="AQ14" s="285">
        <v>1351</v>
      </c>
      <c r="AR14" s="286">
        <v>23.4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500</v>
      </c>
      <c r="AL15" s="1120"/>
      <c r="AM15" s="1120"/>
      <c r="AN15" s="1121"/>
      <c r="AO15" s="284">
        <v>-717298</v>
      </c>
      <c r="AP15" s="284">
        <v>-3046</v>
      </c>
      <c r="AQ15" s="285">
        <v>-1933</v>
      </c>
      <c r="AR15" s="286">
        <v>57.6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19445625</v>
      </c>
      <c r="AP16" s="284">
        <v>82580</v>
      </c>
      <c r="AQ16" s="285">
        <v>66802</v>
      </c>
      <c r="AR16" s="286">
        <v>23.6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505</v>
      </c>
      <c r="AL21" s="1123"/>
      <c r="AM21" s="1123"/>
      <c r="AN21" s="1124"/>
      <c r="AO21" s="297">
        <v>6.96</v>
      </c>
      <c r="AP21" s="298">
        <v>6.52</v>
      </c>
      <c r="AQ21" s="299">
        <v>0.44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506</v>
      </c>
      <c r="AL22" s="1123"/>
      <c r="AM22" s="1123"/>
      <c r="AN22" s="1124"/>
      <c r="AO22" s="302">
        <v>99.3</v>
      </c>
      <c r="AP22" s="303">
        <v>99.2</v>
      </c>
      <c r="AQ22" s="304">
        <v>0.1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507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488</v>
      </c>
      <c r="AP30" s="272"/>
      <c r="AQ30" s="273" t="s">
        <v>489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490</v>
      </c>
      <c r="AQ31" s="279" t="s">
        <v>491</v>
      </c>
      <c r="AR31" s="280" t="s">
        <v>492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510</v>
      </c>
      <c r="AL32" s="1131"/>
      <c r="AM32" s="1131"/>
      <c r="AN32" s="1132"/>
      <c r="AO32" s="312">
        <v>8913640</v>
      </c>
      <c r="AP32" s="312">
        <v>37854</v>
      </c>
      <c r="AQ32" s="313">
        <v>37417</v>
      </c>
      <c r="AR32" s="314">
        <v>1.2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511</v>
      </c>
      <c r="AL33" s="1131"/>
      <c r="AM33" s="1131"/>
      <c r="AN33" s="1132"/>
      <c r="AO33" s="312" t="s">
        <v>497</v>
      </c>
      <c r="AP33" s="312" t="s">
        <v>497</v>
      </c>
      <c r="AQ33" s="313" t="s">
        <v>497</v>
      </c>
      <c r="AR33" s="314" t="s">
        <v>497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512</v>
      </c>
      <c r="AL34" s="1131"/>
      <c r="AM34" s="1131"/>
      <c r="AN34" s="1132"/>
      <c r="AO34" s="312" t="s">
        <v>497</v>
      </c>
      <c r="AP34" s="312" t="s">
        <v>497</v>
      </c>
      <c r="AQ34" s="313">
        <v>46</v>
      </c>
      <c r="AR34" s="314" t="s">
        <v>497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513</v>
      </c>
      <c r="AL35" s="1131"/>
      <c r="AM35" s="1131"/>
      <c r="AN35" s="1132"/>
      <c r="AO35" s="312">
        <v>1550715</v>
      </c>
      <c r="AP35" s="312">
        <v>6585</v>
      </c>
      <c r="AQ35" s="313">
        <v>8245</v>
      </c>
      <c r="AR35" s="314">
        <v>-20.100000000000001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514</v>
      </c>
      <c r="AL36" s="1131"/>
      <c r="AM36" s="1131"/>
      <c r="AN36" s="1132"/>
      <c r="AO36" s="312">
        <v>344420</v>
      </c>
      <c r="AP36" s="312">
        <v>1463</v>
      </c>
      <c r="AQ36" s="313">
        <v>440</v>
      </c>
      <c r="AR36" s="314">
        <v>232.5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515</v>
      </c>
      <c r="AL37" s="1131"/>
      <c r="AM37" s="1131"/>
      <c r="AN37" s="1132"/>
      <c r="AO37" s="312" t="s">
        <v>497</v>
      </c>
      <c r="AP37" s="312" t="s">
        <v>497</v>
      </c>
      <c r="AQ37" s="313">
        <v>558</v>
      </c>
      <c r="AR37" s="314" t="s">
        <v>497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516</v>
      </c>
      <c r="AL38" s="1134"/>
      <c r="AM38" s="1134"/>
      <c r="AN38" s="1135"/>
      <c r="AO38" s="315" t="s">
        <v>497</v>
      </c>
      <c r="AP38" s="315" t="s">
        <v>497</v>
      </c>
      <c r="AQ38" s="316">
        <v>1</v>
      </c>
      <c r="AR38" s="304" t="s">
        <v>497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517</v>
      </c>
      <c r="AL39" s="1134"/>
      <c r="AM39" s="1134"/>
      <c r="AN39" s="1135"/>
      <c r="AO39" s="312">
        <v>-759078</v>
      </c>
      <c r="AP39" s="312">
        <v>-3224</v>
      </c>
      <c r="AQ39" s="313">
        <v>-7933</v>
      </c>
      <c r="AR39" s="314">
        <v>-59.4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518</v>
      </c>
      <c r="AL40" s="1131"/>
      <c r="AM40" s="1131"/>
      <c r="AN40" s="1132"/>
      <c r="AO40" s="312">
        <v>-7975782</v>
      </c>
      <c r="AP40" s="312">
        <v>-33871</v>
      </c>
      <c r="AQ40" s="313">
        <v>-28055</v>
      </c>
      <c r="AR40" s="314">
        <v>20.7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2073915</v>
      </c>
      <c r="AP41" s="312">
        <v>8807</v>
      </c>
      <c r="AQ41" s="313">
        <v>10719</v>
      </c>
      <c r="AR41" s="314">
        <v>-17.8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488</v>
      </c>
      <c r="AN49" s="1127" t="s">
        <v>521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522</v>
      </c>
      <c r="AO50" s="329" t="s">
        <v>523</v>
      </c>
      <c r="AP50" s="330" t="s">
        <v>524</v>
      </c>
      <c r="AQ50" s="331" t="s">
        <v>525</v>
      </c>
      <c r="AR50" s="332" t="s">
        <v>526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527</v>
      </c>
      <c r="AL51" s="325"/>
      <c r="AM51" s="333">
        <v>12815819</v>
      </c>
      <c r="AN51" s="334">
        <v>53682</v>
      </c>
      <c r="AO51" s="335">
        <v>16</v>
      </c>
      <c r="AP51" s="336">
        <v>46035</v>
      </c>
      <c r="AQ51" s="337">
        <v>2.2999999999999998</v>
      </c>
      <c r="AR51" s="338">
        <v>13.7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528</v>
      </c>
      <c r="AM52" s="341">
        <v>8228001</v>
      </c>
      <c r="AN52" s="342">
        <v>34465</v>
      </c>
      <c r="AO52" s="343">
        <v>8.3000000000000007</v>
      </c>
      <c r="AP52" s="344">
        <v>25158</v>
      </c>
      <c r="AQ52" s="345">
        <v>-0.4</v>
      </c>
      <c r="AR52" s="346">
        <v>8.6999999999999993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529</v>
      </c>
      <c r="AL53" s="325"/>
      <c r="AM53" s="333">
        <v>15042800</v>
      </c>
      <c r="AN53" s="334">
        <v>63213</v>
      </c>
      <c r="AO53" s="335">
        <v>17.8</v>
      </c>
      <c r="AP53" s="336">
        <v>43261</v>
      </c>
      <c r="AQ53" s="337">
        <v>-6</v>
      </c>
      <c r="AR53" s="338">
        <v>23.8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528</v>
      </c>
      <c r="AM54" s="341">
        <v>8274426</v>
      </c>
      <c r="AN54" s="342">
        <v>34771</v>
      </c>
      <c r="AO54" s="343">
        <v>0.9</v>
      </c>
      <c r="AP54" s="344">
        <v>24721</v>
      </c>
      <c r="AQ54" s="345">
        <v>-1.7</v>
      </c>
      <c r="AR54" s="346">
        <v>2.6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530</v>
      </c>
      <c r="AL55" s="325"/>
      <c r="AM55" s="333">
        <v>13989232</v>
      </c>
      <c r="AN55" s="334">
        <v>59034</v>
      </c>
      <c r="AO55" s="335">
        <v>-6.6</v>
      </c>
      <c r="AP55" s="336">
        <v>48105</v>
      </c>
      <c r="AQ55" s="337">
        <v>11.2</v>
      </c>
      <c r="AR55" s="338">
        <v>-17.8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528</v>
      </c>
      <c r="AM56" s="341">
        <v>9611047</v>
      </c>
      <c r="AN56" s="342">
        <v>40558</v>
      </c>
      <c r="AO56" s="343">
        <v>16.600000000000001</v>
      </c>
      <c r="AP56" s="344">
        <v>24072</v>
      </c>
      <c r="AQ56" s="345">
        <v>-2.6</v>
      </c>
      <c r="AR56" s="346">
        <v>19.2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531</v>
      </c>
      <c r="AL57" s="325"/>
      <c r="AM57" s="333">
        <v>14593314</v>
      </c>
      <c r="AN57" s="334">
        <v>61719</v>
      </c>
      <c r="AO57" s="335">
        <v>4.5</v>
      </c>
      <c r="AP57" s="336">
        <v>47446</v>
      </c>
      <c r="AQ57" s="337">
        <v>-1.4</v>
      </c>
      <c r="AR57" s="338">
        <v>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528</v>
      </c>
      <c r="AM58" s="341">
        <v>8265149</v>
      </c>
      <c r="AN58" s="342">
        <v>34956</v>
      </c>
      <c r="AO58" s="343">
        <v>-13.8</v>
      </c>
      <c r="AP58" s="344">
        <v>24371</v>
      </c>
      <c r="AQ58" s="345">
        <v>1.2</v>
      </c>
      <c r="AR58" s="346">
        <v>-15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532</v>
      </c>
      <c r="AL59" s="325"/>
      <c r="AM59" s="333">
        <v>12913174</v>
      </c>
      <c r="AN59" s="334">
        <v>54839</v>
      </c>
      <c r="AO59" s="335">
        <v>-11.1</v>
      </c>
      <c r="AP59" s="336">
        <v>48387</v>
      </c>
      <c r="AQ59" s="337">
        <v>2</v>
      </c>
      <c r="AR59" s="338">
        <v>-13.1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528</v>
      </c>
      <c r="AM60" s="341">
        <v>7106997</v>
      </c>
      <c r="AN60" s="342">
        <v>30182</v>
      </c>
      <c r="AO60" s="343">
        <v>-13.7</v>
      </c>
      <c r="AP60" s="344">
        <v>25592</v>
      </c>
      <c r="AQ60" s="345">
        <v>5</v>
      </c>
      <c r="AR60" s="346">
        <v>-18.7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533</v>
      </c>
      <c r="AL61" s="347"/>
      <c r="AM61" s="348">
        <v>13870868</v>
      </c>
      <c r="AN61" s="349">
        <v>58497</v>
      </c>
      <c r="AO61" s="350">
        <v>4.0999999999999996</v>
      </c>
      <c r="AP61" s="351">
        <v>46647</v>
      </c>
      <c r="AQ61" s="352">
        <v>1.6</v>
      </c>
      <c r="AR61" s="338">
        <v>2.5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528</v>
      </c>
      <c r="AM62" s="341">
        <v>8297124</v>
      </c>
      <c r="AN62" s="342">
        <v>34986</v>
      </c>
      <c r="AO62" s="343">
        <v>-0.3</v>
      </c>
      <c r="AP62" s="344">
        <v>24783</v>
      </c>
      <c r="AQ62" s="345">
        <v>0.3</v>
      </c>
      <c r="AR62" s="346">
        <v>-0.6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Zb7ulIS3q0VzjKMbxmWd0QCmJViI9hXfW9AOaUcpcsjlJl8a6wKhEwVSnFDYOK7h0r1FG+fnhNa7gZrxwFz1Q==" saltValue="T8ur2ne3sUy2o5XNqRFn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485</v>
      </c>
    </row>
    <row r="121" spans="125:125" ht="13.5" hidden="1" customHeight="1" x14ac:dyDescent="0.2">
      <c r="DU121" s="259"/>
    </row>
  </sheetData>
  <sheetProtection algorithmName="SHA-512" hashValue="k2CqUmeycUk7W2S8lfTAwE15+aJXFOW8oLsBCwJ3ZyFaGigAlMcC5wvo8e1Oj12P9ubl5ewIGZGffJQDdU5wAg==" saltValue="w675PXWAbtOtlt51YAAag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485</v>
      </c>
    </row>
  </sheetData>
  <sheetProtection algorithmName="SHA-512" hashValue="OUa+ZCMqNqIiWouhxg8J+jUoBAeMfToLzsiUXxjer7e6ngrlQ51TS5BMUs2Qte9faC2J9mq2Kd2ssHCJ3cT8FA==" saltValue="delkI+1y4TkaUDEPdLC1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535</v>
      </c>
      <c r="G46" s="8" t="s">
        <v>536</v>
      </c>
      <c r="H46" s="8" t="s">
        <v>537</v>
      </c>
      <c r="I46" s="8" t="s">
        <v>538</v>
      </c>
      <c r="J46" s="9" t="s">
        <v>539</v>
      </c>
    </row>
    <row r="47" spans="2:10" ht="57.75" customHeight="1" x14ac:dyDescent="0.2">
      <c r="B47" s="10"/>
      <c r="C47" s="1139" t="s">
        <v>3</v>
      </c>
      <c r="D47" s="1139"/>
      <c r="E47" s="1140"/>
      <c r="F47" s="11">
        <v>22.67</v>
      </c>
      <c r="G47" s="12">
        <v>23.23</v>
      </c>
      <c r="H47" s="12">
        <v>22.4</v>
      </c>
      <c r="I47" s="12">
        <v>23.19</v>
      </c>
      <c r="J47" s="13">
        <v>24.42</v>
      </c>
    </row>
    <row r="48" spans="2:10" ht="57.75" customHeight="1" x14ac:dyDescent="0.2">
      <c r="B48" s="14"/>
      <c r="C48" s="1141" t="s">
        <v>4</v>
      </c>
      <c r="D48" s="1141"/>
      <c r="E48" s="1142"/>
      <c r="F48" s="15">
        <v>3.23</v>
      </c>
      <c r="G48" s="16">
        <v>4.41</v>
      </c>
      <c r="H48" s="16">
        <v>4.1399999999999997</v>
      </c>
      <c r="I48" s="16">
        <v>4</v>
      </c>
      <c r="J48" s="17">
        <v>4.8099999999999996</v>
      </c>
    </row>
    <row r="49" spans="2:10" ht="57.75" customHeight="1" thickBot="1" x14ac:dyDescent="0.25">
      <c r="B49" s="18"/>
      <c r="C49" s="1143" t="s">
        <v>5</v>
      </c>
      <c r="D49" s="1143"/>
      <c r="E49" s="1144"/>
      <c r="F49" s="19" t="s">
        <v>540</v>
      </c>
      <c r="G49" s="20">
        <v>2.4700000000000002</v>
      </c>
      <c r="H49" s="20">
        <v>0.26</v>
      </c>
      <c r="I49" s="20" t="s">
        <v>541</v>
      </c>
      <c r="J49" s="21">
        <v>2.42</v>
      </c>
    </row>
    <row r="50" spans="2:10" ht="13.2" x14ac:dyDescent="0.2"/>
  </sheetData>
  <sheetProtection algorithmName="SHA-512" hashValue="w67lRQefPvmymDOFG0BUh6dEy59rAdPwnCYxVKHytjEss8aGZybxUZWyCyGqRiCzFIDLBCLyDAupVYL+hJ7Rrg==" saltValue="USYwHwswdjCcbjNw17wx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神谷　友博</cp:lastModifiedBy>
  <cp:lastPrinted>2025-03-18T05:10:20Z</cp:lastPrinted>
  <dcterms:created xsi:type="dcterms:W3CDTF">2025-02-19T02:26:02Z</dcterms:created>
  <dcterms:modified xsi:type="dcterms:W3CDTF">2025-03-31T06:54:57Z</dcterms:modified>
  <cp:category/>
</cp:coreProperties>
</file>