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T:\総務課\300予算担当\【予算総括】随時\08 経営比較分析表\R6\02_下水【経営比較分析表】2023_202029_46_1718\"/>
    </mc:Choice>
  </mc:AlternateContent>
  <workbookProtection workbookAlgorithmName="SHA-512" workbookHashValue="qzvkr+BoMoZDbZh5bA5Udl3G/qwmK/i2g3Jg59K02k20qTfCk0sJP7qwPn8tH6FgLcpfYqhC6wXav7WouQZK8Q==" workbookSaltValue="fA855ZxQD97aOS/gcDbuYQ==" workbookSpinCount="100000" lockStructure="1"/>
  <bookViews>
    <workbookView xWindow="0" yWindow="0" windowWidth="23040" windowHeight="9210"/>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BB8" i="4" s="1"/>
  <c r="T6" i="5"/>
  <c r="S6" i="5"/>
  <c r="AL8" i="4" s="1"/>
  <c r="R6" i="5"/>
  <c r="AD10" i="4" s="1"/>
  <c r="Q6" i="5"/>
  <c r="W10" i="4" s="1"/>
  <c r="P6" i="5"/>
  <c r="O6" i="5"/>
  <c r="I10" i="4" s="1"/>
  <c r="N6" i="5"/>
  <c r="B10" i="4" s="1"/>
  <c r="M6" i="5"/>
  <c r="AD8" i="4" s="1"/>
  <c r="L6" i="5"/>
  <c r="K6" i="5"/>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L85" i="4"/>
  <c r="I85" i="4"/>
  <c r="H85" i="4"/>
  <c r="G85" i="4"/>
  <c r="E85" i="4"/>
  <c r="BB10" i="4"/>
  <c r="AT10" i="4"/>
  <c r="P10" i="4"/>
  <c r="AT8" i="4"/>
  <c r="W8" i="4"/>
  <c r="P8" i="4"/>
  <c r="B6" i="4"/>
</calcChain>
</file>

<file path=xl/sharedStrings.xml><?xml version="1.0" encoding="utf-8"?>
<sst xmlns="http://schemas.openxmlformats.org/spreadsheetml/2006/main" count="231" uniqueCount="115">
  <si>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</si>
  <si>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</si>
  <si>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</si>
  <si>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</si>
  <si>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</si>
  <si>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</si>
  <si>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</si>
  <si>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</si>
  <si>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</si>
  <si>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</si>
  <si>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</si>
  <si>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</si>
  <si>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</si>
  <si>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</si>
  <si>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</si>
  <si>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</si>
  <si>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</si>
  <si>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</si>
  <si>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</si>
  <si>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</si>
  <si>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</si>
  <si>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</si>
  <si>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</si>
  <si>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</si>
  <si>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</si>
  <si>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</si>
  <si>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</si>
  <si>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</si>
  <si>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</si>
  <si>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</si>
  <si>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</si>
  <si>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</si>
  <si>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</si>
  <si>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</si>
  <si>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</si>
  <si>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</si>
  <si>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</si>
  <si>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</si>
  <si>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</si>
  <si>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</si>
  <si>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</si>
  <si>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</si>
  <si>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</si>
  <si>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</si>
  <si>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</si>
  <si>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</si>
  <si>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</si>
  <si>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</si>
  <si>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</si>
  <si>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</si>
  <si>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</si>
  <si>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</si>
  <si>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</si>
  <si>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</si>
  <si>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</si>
  <si>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</si>
  <si>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</si>
  <si>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</si>
  <si>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</si>
  <si>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</si>
  <si>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</si>
  <si>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</si>
  <si>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</si>
  <si>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</si>
  <si>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</si>
  <si>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</si>
  <si>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</si>
  <si>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</si>
  <si>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</si>
  <si>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</si>
  <si>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</si>
  <si>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</si>
  <si>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</si>
  <si>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</si>
  <si>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</si>
  <si>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</si>
  <si>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</si>
  <si>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</si>
  <si>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</si>
  <si>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</si>
  <si>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</si>
  <si>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</si>
  <si>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</si>
  <si>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</si>
  <si>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</si>
  <si>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</si>
  <si>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</si>
  <si>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</si>
  <si>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</si>
  <si>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</si>
  <si>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</si>
  <si>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</si>
  <si>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</si>
  <si>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</si>
  <si>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</si>
  <si>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</si>
  <si>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長野県　松本市</t>
  </si>
  <si>
    <t>法適用</t>
  </si>
  <si>
    <t>下水道事業</t>
  </si>
  <si>
    <t>公共下水道</t>
  </si>
  <si>
    <t>Ad</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</si>
  <si>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</si>
  <si>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</si>
  <si>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</si>
  <si>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</si>
  <si>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</si>
  <si>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</si>
  <si>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</si>
  <si>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</si>
  <si>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</si>
  <si>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</si>
  <si>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</si>
  <si>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①経常収支比率は、100％を大きく超え、②累積欠損金は、平成21年度に解消して以降、発生していません。③流動比率、⑦施設利用率、⑧水洗化率とも、類似団体の平均値を上回っており、健全経営を維持しています。
　④企業債残高対事業規模比率は、一定のルールに基づき企業債の借入れを抑制している効果により、類似団体の平均値よりも低い水準で推移しています。しかし、適切な投資規模や借入額か否か、また、事業計画の進捗状況等の観点からも検討する必要があります。
　⑤経費回収率は、類似団体の平均値を上回る水準で推移していましたが、令和5年度は下水道使用料負担軽減事業により下水道使用料収益が減少したため、低下しています。
　⑥汚水処理原価は、類似団体の平均値を下回っています。ただし、年々有収水量の減少が見込まれ、また、物価上昇等により汚水処理費の増加が想定されることから、今後の動向を注視する必要があります。</t>
    <rPh sb="15" eb="16">
      <t>オオ</t>
    </rPh>
    <rPh sb="18" eb="19">
      <t>コ</t>
    </rPh>
    <rPh sb="73" eb="75">
      <t>ルイジ</t>
    </rPh>
    <rPh sb="75" eb="77">
      <t>ダンタイ</t>
    </rPh>
    <rPh sb="78" eb="81">
      <t>ヘイキンチ</t>
    </rPh>
    <rPh sb="89" eb="91">
      <t>ケンゼン</t>
    </rPh>
    <rPh sb="91" eb="93">
      <t>ケイエイ</t>
    </rPh>
    <rPh sb="94" eb="96">
      <t>イジ</t>
    </rPh>
    <rPh sb="105" eb="107">
      <t>キギョウ</t>
    </rPh>
    <rPh sb="107" eb="108">
      <t>サイ</t>
    </rPh>
    <rPh sb="108" eb="110">
      <t>ザンダカ</t>
    </rPh>
    <rPh sb="110" eb="111">
      <t>タイ</t>
    </rPh>
    <rPh sb="111" eb="113">
      <t>ジギョウ</t>
    </rPh>
    <rPh sb="113" eb="115">
      <t>キボ</t>
    </rPh>
    <rPh sb="115" eb="117">
      <t>ヒリツ</t>
    </rPh>
    <rPh sb="119" eb="121">
      <t>イッテイ</t>
    </rPh>
    <rPh sb="126" eb="127">
      <t>モト</t>
    </rPh>
    <rPh sb="129" eb="131">
      <t>キギョウ</t>
    </rPh>
    <rPh sb="131" eb="132">
      <t>サイ</t>
    </rPh>
    <rPh sb="133" eb="135">
      <t>カリイ</t>
    </rPh>
    <rPh sb="137" eb="139">
      <t>ヨクセイ</t>
    </rPh>
    <rPh sb="143" eb="145">
      <t>コウカ</t>
    </rPh>
    <rPh sb="149" eb="151">
      <t>ルイジ</t>
    </rPh>
    <rPh sb="151" eb="153">
      <t>ダンタイ</t>
    </rPh>
    <rPh sb="154" eb="156">
      <t>ヘイキン</t>
    </rPh>
    <rPh sb="156" eb="157">
      <t>チ</t>
    </rPh>
    <rPh sb="160" eb="161">
      <t>ヒク</t>
    </rPh>
    <rPh sb="162" eb="164">
      <t>スイジュン</t>
    </rPh>
    <rPh sb="165" eb="167">
      <t>スイイ</t>
    </rPh>
    <rPh sb="177" eb="179">
      <t>テキセツ</t>
    </rPh>
    <rPh sb="180" eb="182">
      <t>トウシ</t>
    </rPh>
    <rPh sb="182" eb="184">
      <t>キボ</t>
    </rPh>
    <rPh sb="185" eb="187">
      <t>カリイ</t>
    </rPh>
    <rPh sb="187" eb="188">
      <t>ガク</t>
    </rPh>
    <rPh sb="189" eb="190">
      <t>イナ</t>
    </rPh>
    <rPh sb="195" eb="197">
      <t>ジギョウ</t>
    </rPh>
    <rPh sb="197" eb="199">
      <t>ケイカク</t>
    </rPh>
    <rPh sb="200" eb="202">
      <t>シンチョク</t>
    </rPh>
    <rPh sb="202" eb="204">
      <t>ジョウキョウ</t>
    </rPh>
    <rPh sb="204" eb="205">
      <t>トウ</t>
    </rPh>
    <rPh sb="206" eb="208">
      <t>カンテン</t>
    </rPh>
    <rPh sb="211" eb="213">
      <t>ケントウ</t>
    </rPh>
    <rPh sb="215" eb="217">
      <t>ヒツヨウ</t>
    </rPh>
    <rPh sb="226" eb="228">
      <t>ケイヒ</t>
    </rPh>
    <rPh sb="228" eb="230">
      <t>カイシュウ</t>
    </rPh>
    <rPh sb="230" eb="231">
      <t>リツ</t>
    </rPh>
    <rPh sb="233" eb="235">
      <t>ルイジ</t>
    </rPh>
    <rPh sb="235" eb="237">
      <t>ダンタイ</t>
    </rPh>
    <rPh sb="238" eb="241">
      <t>ヘイキンチ</t>
    </rPh>
    <rPh sb="242" eb="244">
      <t>ウワマワ</t>
    </rPh>
    <rPh sb="245" eb="247">
      <t>スイジュン</t>
    </rPh>
    <rPh sb="248" eb="250">
      <t>スイイ</t>
    </rPh>
    <rPh sb="258" eb="260">
      <t>レイワ</t>
    </rPh>
    <rPh sb="261" eb="263">
      <t>ネンド</t>
    </rPh>
    <rPh sb="264" eb="267">
      <t>ゲスイドウ</t>
    </rPh>
    <rPh sb="267" eb="270">
      <t>シヨウリョウ</t>
    </rPh>
    <rPh sb="270" eb="272">
      <t>フタン</t>
    </rPh>
    <rPh sb="272" eb="274">
      <t>ケイゲン</t>
    </rPh>
    <rPh sb="274" eb="276">
      <t>ジギョウ</t>
    </rPh>
    <rPh sb="279" eb="282">
      <t>ゲスイドウ</t>
    </rPh>
    <rPh sb="282" eb="285">
      <t>シヨウリョウ</t>
    </rPh>
    <rPh sb="285" eb="287">
      <t>シュウエキ</t>
    </rPh>
    <rPh sb="288" eb="290">
      <t>ゲンショウ</t>
    </rPh>
    <rPh sb="295" eb="297">
      <t>テイカ</t>
    </rPh>
    <rPh sb="314" eb="316">
      <t>ルイジ</t>
    </rPh>
    <rPh sb="316" eb="318">
      <t>ダンタイ</t>
    </rPh>
    <rPh sb="319" eb="322">
      <t>ヘイキンチ</t>
    </rPh>
    <rPh sb="335" eb="337">
      <t>ネンネン</t>
    </rPh>
    <rPh sb="337" eb="339">
      <t>ユウシュウ</t>
    </rPh>
    <rPh sb="339" eb="341">
      <t>スイリョウ</t>
    </rPh>
    <rPh sb="342" eb="344">
      <t>ゲンショウ</t>
    </rPh>
    <rPh sb="345" eb="347">
      <t>ミコ</t>
    </rPh>
    <rPh sb="353" eb="357">
      <t>ブッカジョウショウ</t>
    </rPh>
    <rPh sb="357" eb="358">
      <t>トウ</t>
    </rPh>
    <rPh sb="361" eb="363">
      <t>オスイ</t>
    </rPh>
    <rPh sb="363" eb="365">
      <t>ショリ</t>
    </rPh>
    <rPh sb="365" eb="366">
      <t>ヒ</t>
    </rPh>
    <rPh sb="367" eb="369">
      <t>ゾウカ</t>
    </rPh>
    <rPh sb="370" eb="372">
      <t>ソウテイ</t>
    </rPh>
    <rPh sb="380" eb="382">
      <t>コンゴ</t>
    </rPh>
    <rPh sb="383" eb="385">
      <t>ドウコウ</t>
    </rPh>
    <rPh sb="386" eb="388">
      <t>チュウシ</t>
    </rPh>
    <rPh sb="390" eb="392">
      <t>ヒツヨウ</t>
    </rPh>
    <phoneticPr fontId="4"/>
  </si>
  <si>
    <t>　①有形固定資産減価償却率は、類似団体の平均値と比較して高い水準で推移しています。昭和25年に下水道事業の認可を受け、昭和34年から、処理場の供用を開始したことが主な要因です。今後も電気・機械設備を中心に、予防保全型の維持管理と、計画的な改築・更新を進めます。
　②管渠老朽化率は、年々上昇傾向にあります。
　③管渠改善率は、更新需要の増加を受け注力した結果、類似団体の平均値と比較し高い水準にありますが、一部事業において進捗に遅れが生じており、施工業者の確保などの課題を有しています。</t>
    <rPh sb="59" eb="61">
      <t>ショウワ</t>
    </rPh>
    <rPh sb="63" eb="64">
      <t>ネン</t>
    </rPh>
    <rPh sb="81" eb="82">
      <t>オモ</t>
    </rPh>
    <rPh sb="83" eb="85">
      <t>ヨウイン</t>
    </rPh>
    <rPh sb="88" eb="90">
      <t>コンゴ</t>
    </rPh>
    <rPh sb="125" eb="126">
      <t>スス</t>
    </rPh>
    <rPh sb="163" eb="165">
      <t>コウシン</t>
    </rPh>
    <rPh sb="165" eb="167">
      <t>ジュヨウ</t>
    </rPh>
    <rPh sb="168" eb="170">
      <t>ゾウカ</t>
    </rPh>
    <rPh sb="171" eb="172">
      <t>ウ</t>
    </rPh>
    <rPh sb="173" eb="175">
      <t>チュウリョク</t>
    </rPh>
    <rPh sb="177" eb="179">
      <t>ケッカ</t>
    </rPh>
    <rPh sb="180" eb="182">
      <t>ルイジ</t>
    </rPh>
    <rPh sb="182" eb="184">
      <t>ダンタイ</t>
    </rPh>
    <rPh sb="185" eb="188">
      <t>ヘイキンチ</t>
    </rPh>
    <rPh sb="189" eb="191">
      <t>ヒカク</t>
    </rPh>
    <rPh sb="192" eb="193">
      <t>タカ</t>
    </rPh>
    <rPh sb="194" eb="196">
      <t>スイジュン</t>
    </rPh>
    <rPh sb="203" eb="205">
      <t>イチブ</t>
    </rPh>
    <rPh sb="205" eb="207">
      <t>ジギョウ</t>
    </rPh>
    <rPh sb="211" eb="213">
      <t>シンチョク</t>
    </rPh>
    <rPh sb="214" eb="215">
      <t>オク</t>
    </rPh>
    <rPh sb="217" eb="218">
      <t>ショウ</t>
    </rPh>
    <rPh sb="223" eb="225">
      <t>セコウ</t>
    </rPh>
    <rPh sb="225" eb="227">
      <t>ギョウシャ</t>
    </rPh>
    <rPh sb="228" eb="230">
      <t>カクホ</t>
    </rPh>
    <rPh sb="233" eb="235">
      <t>カダイ</t>
    </rPh>
    <rPh sb="236" eb="237">
      <t>ユウ</t>
    </rPh>
    <phoneticPr fontId="4"/>
  </si>
  <si>
    <r>
      <t xml:space="preserve">  人口減少社会の進展や節水型機器の普及等により、今後も有収水量の伸びは期待できず、下水道使用料収入の減少が予測されます。一方で、老朽化施設の更新や耐震化・耐水化への投資、物価や労務費の上昇及び施設に係る維持管理費など、多額の資金需要が見込まれています。
  また、合併地区毎に料金体系が異なる等の事業運営上の課題もあり、適正な下水道使用料の在り方や広域化による施設の効率的な利用などについて、具体的な検討を進めていく必要があります。
　今後は、</t>
    </r>
    <r>
      <rPr>
        <sz val="11"/>
        <rFont val="ＭＳ ゴシック"/>
        <family val="3"/>
        <charset val="128"/>
      </rPr>
      <t xml:space="preserve">ストックマネジメント等に基づいて計画的に施設の改築・更新が進められるように経営改善を図り、長期展望に立った下水道事業経営の実現に取り組みます。
</t>
    </r>
    <rPh sb="12" eb="15">
      <t>セッスイガタ</t>
    </rPh>
    <rPh sb="15" eb="17">
      <t>キキ</t>
    </rPh>
    <rPh sb="18" eb="20">
      <t>フキュウ</t>
    </rPh>
    <rPh sb="20" eb="21">
      <t>トウ</t>
    </rPh>
    <rPh sb="25" eb="27">
      <t>コンゴ</t>
    </rPh>
    <rPh sb="78" eb="80">
      <t>タイスイ</t>
    </rPh>
    <rPh sb="80" eb="81">
      <t>カ</t>
    </rPh>
    <rPh sb="86" eb="88">
      <t>ブッカ</t>
    </rPh>
    <rPh sb="89" eb="92">
      <t>ロウムヒ</t>
    </rPh>
    <rPh sb="93" eb="95">
      <t>ジョウショウ</t>
    </rPh>
    <rPh sb="95" eb="96">
      <t>オヨ</t>
    </rPh>
    <rPh sb="97" eb="99">
      <t>シセツ</t>
    </rPh>
    <rPh sb="100" eb="101">
      <t>カカ</t>
    </rPh>
    <rPh sb="102" eb="104">
      <t>イジ</t>
    </rPh>
    <rPh sb="104" eb="107">
      <t>カンリヒ</t>
    </rPh>
    <rPh sb="115" eb="117">
      <t>ジュヨウ</t>
    </rPh>
    <rPh sb="118" eb="120">
      <t>ミコ</t>
    </rPh>
    <rPh sb="137" eb="138">
      <t>ゴト</t>
    </rPh>
    <rPh sb="147" eb="148">
      <t>ナド</t>
    </rPh>
    <rPh sb="164" eb="167">
      <t>ゲスイドウ</t>
    </rPh>
    <rPh sb="171" eb="172">
      <t>ア</t>
    </rPh>
    <rPh sb="173" eb="174">
      <t>カタ</t>
    </rPh>
    <rPh sb="219" eb="221">
      <t>コンゴ</t>
    </rPh>
    <rPh sb="233" eb="234">
      <t>トウ</t>
    </rPh>
    <rPh sb="235" eb="236">
      <t>モト</t>
    </rPh>
    <rPh sb="239" eb="242">
      <t>ケイカクテキ</t>
    </rPh>
    <rPh sb="243" eb="245">
      <t>シセツ</t>
    </rPh>
    <rPh sb="246" eb="248">
      <t>カイチク</t>
    </rPh>
    <rPh sb="249" eb="251">
      <t>コウシン</t>
    </rPh>
    <rPh sb="252" eb="253">
      <t>スス</t>
    </rPh>
    <rPh sb="260" eb="262">
      <t>ケイエイ</t>
    </rPh>
    <rPh sb="262" eb="264">
      <t>カイゼン</t>
    </rPh>
    <rPh sb="265" eb="266">
      <t>ハカ</t>
    </rPh>
    <rPh sb="270" eb="272">
      <t>テンボウ</t>
    </rPh>
    <rPh sb="276" eb="279">
      <t>ゲスイドウ</t>
    </rPh>
    <rPh sb="279" eb="281">
      <t>ジギョウ</t>
    </rPh>
    <rPh sb="284" eb="286">
      <t>ジツゲン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</si>
</sst>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0.15</c:v>
                </c:pt>
                <c:pt idx="1">
                  <c:v>0.25</c:v>
                </c:pt>
                <c:pt idx="2">
                  <c:v>0.65</c:v>
                </c:pt>
                <c:pt idx="3">
                  <c:v>0.47</c:v>
                </c:pt>
                <c:pt idx="4">
                  <c:v>0.76</c:v>
                </c:pt>
              </c:numCache>
            </c:numRef>
          </c:val>
          <c:extLst>
            <c:ext xmlns:c16="http://schemas.microsoft.com/office/drawing/2014/chart" uri="{C3380CC4-5D6E-409C-BE32-E72D297353CC}">
              <c16:uniqueId val="{00000000-6754-4FBE-8AFD-BAFE95235E43}"/>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0.21</c:v>
                </c:pt>
                <c:pt idx="1">
                  <c:v>0.33</c:v>
                </c:pt>
                <c:pt idx="2">
                  <c:v>0.22</c:v>
                </c:pt>
                <c:pt idx="3">
                  <c:v>0.23</c:v>
                </c:pt>
                <c:pt idx="4">
                  <c:v>0.18</c:v>
                </c:pt>
              </c:numCache>
            </c:numRef>
          </c:val>
          <c:smooth val="0"/>
          <c:extLst>
            <c:ext xmlns:c16="http://schemas.microsoft.com/office/drawing/2014/chart" uri="{C3380CC4-5D6E-409C-BE32-E72D297353CC}">
              <c16:uniqueId val="{00000001-6754-4FBE-8AFD-BAFE95235E43}"/>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81.92</c:v>
                </c:pt>
                <c:pt idx="1">
                  <c:v>83.71</c:v>
                </c:pt>
                <c:pt idx="2">
                  <c:v>84.14</c:v>
                </c:pt>
                <c:pt idx="3">
                  <c:v>79.39</c:v>
                </c:pt>
                <c:pt idx="4">
                  <c:v>76.989999999999995</c:v>
                </c:pt>
              </c:numCache>
            </c:numRef>
          </c:val>
          <c:extLst>
            <c:ext xmlns:c16="http://schemas.microsoft.com/office/drawing/2014/chart" uri="{C3380CC4-5D6E-409C-BE32-E72D297353CC}">
              <c16:uniqueId val="{00000000-D56D-4280-99B0-C448B54D8511}"/>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66.78</c:v>
                </c:pt>
                <c:pt idx="1">
                  <c:v>67</c:v>
                </c:pt>
                <c:pt idx="2">
                  <c:v>66.650000000000006</c:v>
                </c:pt>
                <c:pt idx="3">
                  <c:v>64.45</c:v>
                </c:pt>
                <c:pt idx="4">
                  <c:v>65.11</c:v>
                </c:pt>
              </c:numCache>
            </c:numRef>
          </c:val>
          <c:smooth val="0"/>
          <c:extLst>
            <c:ext xmlns:c16="http://schemas.microsoft.com/office/drawing/2014/chart" uri="{C3380CC4-5D6E-409C-BE32-E72D297353CC}">
              <c16:uniqueId val="{00000001-D56D-4280-99B0-C448B54D8511}"/>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99.24</c:v>
                </c:pt>
                <c:pt idx="1">
                  <c:v>99.27</c:v>
                </c:pt>
                <c:pt idx="2">
                  <c:v>99.32</c:v>
                </c:pt>
                <c:pt idx="3">
                  <c:v>99.39</c:v>
                </c:pt>
                <c:pt idx="4">
                  <c:v>99.5</c:v>
                </c:pt>
              </c:numCache>
            </c:numRef>
          </c:val>
          <c:extLst>
            <c:ext xmlns:c16="http://schemas.microsoft.com/office/drawing/2014/chart" uri="{C3380CC4-5D6E-409C-BE32-E72D297353CC}">
              <c16:uniqueId val="{00000000-3213-484E-A20B-37BB0FEB2BD1}"/>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94.06</c:v>
                </c:pt>
                <c:pt idx="1">
                  <c:v>94.41</c:v>
                </c:pt>
                <c:pt idx="2">
                  <c:v>94.43</c:v>
                </c:pt>
                <c:pt idx="3">
                  <c:v>94.58</c:v>
                </c:pt>
                <c:pt idx="4">
                  <c:v>94.69</c:v>
                </c:pt>
              </c:numCache>
            </c:numRef>
          </c:val>
          <c:smooth val="0"/>
          <c:extLst>
            <c:ext xmlns:c16="http://schemas.microsoft.com/office/drawing/2014/chart" uri="{C3380CC4-5D6E-409C-BE32-E72D297353CC}">
              <c16:uniqueId val="{00000001-3213-484E-A20B-37BB0FEB2BD1}"/>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119.76</c:v>
                </c:pt>
                <c:pt idx="1">
                  <c:v>118.26</c:v>
                </c:pt>
                <c:pt idx="2">
                  <c:v>119.15</c:v>
                </c:pt>
                <c:pt idx="3">
                  <c:v>119.06</c:v>
                </c:pt>
                <c:pt idx="4">
                  <c:v>111.93</c:v>
                </c:pt>
              </c:numCache>
            </c:numRef>
          </c:val>
          <c:extLst>
            <c:ext xmlns:c16="http://schemas.microsoft.com/office/drawing/2014/chart" uri="{C3380CC4-5D6E-409C-BE32-E72D297353CC}">
              <c16:uniqueId val="{00000000-AD71-42F3-BC47-0C87E499EE69}"/>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111.12</c:v>
                </c:pt>
                <c:pt idx="1">
                  <c:v>109.58</c:v>
                </c:pt>
                <c:pt idx="2">
                  <c:v>109.32</c:v>
                </c:pt>
                <c:pt idx="3">
                  <c:v>108.33</c:v>
                </c:pt>
                <c:pt idx="4">
                  <c:v>107.76</c:v>
                </c:pt>
              </c:numCache>
            </c:numRef>
          </c:val>
          <c:smooth val="0"/>
          <c:extLst>
            <c:ext xmlns:c16="http://schemas.microsoft.com/office/drawing/2014/chart" uri="{C3380CC4-5D6E-409C-BE32-E72D297353CC}">
              <c16:uniqueId val="{00000001-AD71-42F3-BC47-0C87E499EE69}"/>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47.5</c:v>
                </c:pt>
                <c:pt idx="1">
                  <c:v>48.96</c:v>
                </c:pt>
                <c:pt idx="2">
                  <c:v>49.72</c:v>
                </c:pt>
                <c:pt idx="3">
                  <c:v>50.91</c:v>
                </c:pt>
                <c:pt idx="4">
                  <c:v>52.25</c:v>
                </c:pt>
              </c:numCache>
            </c:numRef>
          </c:val>
          <c:extLst>
            <c:ext xmlns:c16="http://schemas.microsoft.com/office/drawing/2014/chart" uri="{C3380CC4-5D6E-409C-BE32-E72D297353CC}">
              <c16:uniqueId val="{00000000-F43F-4960-B1AF-AA45C043C3E1}"/>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34.33</c:v>
                </c:pt>
                <c:pt idx="1">
                  <c:v>34.15</c:v>
                </c:pt>
                <c:pt idx="2">
                  <c:v>35.53</c:v>
                </c:pt>
                <c:pt idx="3">
                  <c:v>37.51</c:v>
                </c:pt>
                <c:pt idx="4">
                  <c:v>38.869999999999997</c:v>
                </c:pt>
              </c:numCache>
            </c:numRef>
          </c:val>
          <c:smooth val="0"/>
          <c:extLst>
            <c:ext xmlns:c16="http://schemas.microsoft.com/office/drawing/2014/chart" uri="{C3380CC4-5D6E-409C-BE32-E72D297353CC}">
              <c16:uniqueId val="{00000001-F43F-4960-B1AF-AA45C043C3E1}"/>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5.01</c:v>
                </c:pt>
                <c:pt idx="1">
                  <c:v>5.22</c:v>
                </c:pt>
                <c:pt idx="2">
                  <c:v>5.31</c:v>
                </c:pt>
                <c:pt idx="3">
                  <c:v>5.8</c:v>
                </c:pt>
                <c:pt idx="4">
                  <c:v>5.79</c:v>
                </c:pt>
              </c:numCache>
            </c:numRef>
          </c:val>
          <c:extLst>
            <c:ext xmlns:c16="http://schemas.microsoft.com/office/drawing/2014/chart" uri="{C3380CC4-5D6E-409C-BE32-E72D297353CC}">
              <c16:uniqueId val="{00000000-574B-4E74-89B5-BCADF620707B}"/>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5.1100000000000003</c:v>
                </c:pt>
                <c:pt idx="1">
                  <c:v>5.18</c:v>
                </c:pt>
                <c:pt idx="2">
                  <c:v>6.01</c:v>
                </c:pt>
                <c:pt idx="3">
                  <c:v>6.84</c:v>
                </c:pt>
                <c:pt idx="4">
                  <c:v>7.69</c:v>
                </c:pt>
              </c:numCache>
            </c:numRef>
          </c:val>
          <c:smooth val="0"/>
          <c:extLst>
            <c:ext xmlns:c16="http://schemas.microsoft.com/office/drawing/2014/chart" uri="{C3380CC4-5D6E-409C-BE32-E72D297353CC}">
              <c16:uniqueId val="{00000001-574B-4E74-89B5-BCADF620707B}"/>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86D-43EE-AE30-67ADA063C76A}"/>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2.0699999999999998</c:v>
                </c:pt>
                <c:pt idx="1">
                  <c:v>5.97</c:v>
                </c:pt>
                <c:pt idx="2">
                  <c:v>1.54</c:v>
                </c:pt>
                <c:pt idx="3">
                  <c:v>1.28</c:v>
                </c:pt>
                <c:pt idx="4">
                  <c:v>1.02</c:v>
                </c:pt>
              </c:numCache>
            </c:numRef>
          </c:val>
          <c:smooth val="0"/>
          <c:extLst>
            <c:ext xmlns:c16="http://schemas.microsoft.com/office/drawing/2014/chart" uri="{C3380CC4-5D6E-409C-BE32-E72D297353CC}">
              <c16:uniqueId val="{00000001-B86D-43EE-AE30-67ADA063C76A}"/>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225.24</c:v>
                </c:pt>
                <c:pt idx="1">
                  <c:v>234.77</c:v>
                </c:pt>
                <c:pt idx="2">
                  <c:v>287.18</c:v>
                </c:pt>
                <c:pt idx="3">
                  <c:v>338.12</c:v>
                </c:pt>
                <c:pt idx="4">
                  <c:v>224.99</c:v>
                </c:pt>
              </c:numCache>
            </c:numRef>
          </c:val>
          <c:extLst>
            <c:ext xmlns:c16="http://schemas.microsoft.com/office/drawing/2014/chart" uri="{C3380CC4-5D6E-409C-BE32-E72D297353CC}">
              <c16:uniqueId val="{00000000-CFC7-41B4-9A6E-BBA424A097B9}"/>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61.57</c:v>
                </c:pt>
                <c:pt idx="1">
                  <c:v>60.82</c:v>
                </c:pt>
                <c:pt idx="2">
                  <c:v>63.48</c:v>
                </c:pt>
                <c:pt idx="3">
                  <c:v>65.510000000000005</c:v>
                </c:pt>
                <c:pt idx="4">
                  <c:v>72.78</c:v>
                </c:pt>
              </c:numCache>
            </c:numRef>
          </c:val>
          <c:smooth val="0"/>
          <c:extLst>
            <c:ext xmlns:c16="http://schemas.microsoft.com/office/drawing/2014/chart" uri="{C3380CC4-5D6E-409C-BE32-E72D297353CC}">
              <c16:uniqueId val="{00000001-CFC7-41B4-9A6E-BBA424A097B9}"/>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247.97</c:v>
                </c:pt>
                <c:pt idx="1">
                  <c:v>231.81</c:v>
                </c:pt>
                <c:pt idx="2">
                  <c:v>217.75</c:v>
                </c:pt>
                <c:pt idx="3">
                  <c:v>204.92</c:v>
                </c:pt>
                <c:pt idx="4">
                  <c:v>259.64999999999998</c:v>
                </c:pt>
              </c:numCache>
            </c:numRef>
          </c:val>
          <c:extLst>
            <c:ext xmlns:c16="http://schemas.microsoft.com/office/drawing/2014/chart" uri="{C3380CC4-5D6E-409C-BE32-E72D297353CC}">
              <c16:uniqueId val="{00000000-D400-4F54-B29F-E6B2ED0D41AC}"/>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867.39</c:v>
                </c:pt>
                <c:pt idx="1">
                  <c:v>920.83</c:v>
                </c:pt>
                <c:pt idx="2">
                  <c:v>874.02</c:v>
                </c:pt>
                <c:pt idx="3">
                  <c:v>827.43</c:v>
                </c:pt>
                <c:pt idx="4">
                  <c:v>790.32</c:v>
                </c:pt>
              </c:numCache>
            </c:numRef>
          </c:val>
          <c:smooth val="0"/>
          <c:extLst>
            <c:ext xmlns:c16="http://schemas.microsoft.com/office/drawing/2014/chart" uri="{C3380CC4-5D6E-409C-BE32-E72D297353CC}">
              <c16:uniqueId val="{00000001-D400-4F54-B29F-E6B2ED0D41AC}"/>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129.87</c:v>
                </c:pt>
                <c:pt idx="1">
                  <c:v>127.49</c:v>
                </c:pt>
                <c:pt idx="2">
                  <c:v>129.81</c:v>
                </c:pt>
                <c:pt idx="3">
                  <c:v>128.87</c:v>
                </c:pt>
                <c:pt idx="4">
                  <c:v>92.05</c:v>
                </c:pt>
              </c:numCache>
            </c:numRef>
          </c:val>
          <c:extLst>
            <c:ext xmlns:c16="http://schemas.microsoft.com/office/drawing/2014/chart" uri="{C3380CC4-5D6E-409C-BE32-E72D297353CC}">
              <c16:uniqueId val="{00000000-7597-4E2B-9F80-306E30C439CC}"/>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100.91</c:v>
                </c:pt>
                <c:pt idx="1">
                  <c:v>99.82</c:v>
                </c:pt>
                <c:pt idx="2">
                  <c:v>100.32</c:v>
                </c:pt>
                <c:pt idx="3">
                  <c:v>99.71</c:v>
                </c:pt>
                <c:pt idx="4">
                  <c:v>98.7</c:v>
                </c:pt>
              </c:numCache>
            </c:numRef>
          </c:val>
          <c:smooth val="0"/>
          <c:extLst>
            <c:ext xmlns:c16="http://schemas.microsoft.com/office/drawing/2014/chart" uri="{C3380CC4-5D6E-409C-BE32-E72D297353CC}">
              <c16:uniqueId val="{00000001-7597-4E2B-9F80-306E30C439CC}"/>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131.9</c:v>
                </c:pt>
                <c:pt idx="1">
                  <c:v>132.80000000000001</c:v>
                </c:pt>
                <c:pt idx="2">
                  <c:v>130.66</c:v>
                </c:pt>
                <c:pt idx="3">
                  <c:v>133.86000000000001</c:v>
                </c:pt>
                <c:pt idx="4">
                  <c:v>153.52000000000001</c:v>
                </c:pt>
              </c:numCache>
            </c:numRef>
          </c:val>
          <c:extLst>
            <c:ext xmlns:c16="http://schemas.microsoft.com/office/drawing/2014/chart" uri="{C3380CC4-5D6E-409C-BE32-E72D297353CC}">
              <c16:uniqueId val="{00000000-5D0C-4E93-B378-F84A2CD728EE}"/>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158.04</c:v>
                </c:pt>
                <c:pt idx="1">
                  <c:v>156.77000000000001</c:v>
                </c:pt>
                <c:pt idx="2">
                  <c:v>157.63999999999999</c:v>
                </c:pt>
                <c:pt idx="3">
                  <c:v>159.59</c:v>
                </c:pt>
                <c:pt idx="4">
                  <c:v>160.65</c:v>
                </c:pt>
              </c:numCache>
            </c:numRef>
          </c:val>
          <c:smooth val="0"/>
          <c:extLst>
            <c:ext xmlns:c16="http://schemas.microsoft.com/office/drawing/2014/chart" uri="{C3380CC4-5D6E-409C-BE32-E72D297353CC}">
              <c16:uniqueId val="{00000001-5D0C-4E93-B378-F84A2CD728EE}"/>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【105.91】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【78.43】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【630.82】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【95.91】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【58.94】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【138.75】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【41.09】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O52"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2" t="s">
        <v>0</v>
      </c>
      <c r="C2" s="72"/>
      <c r="D2" s="72"/>
      <c r="E2" s="72"/>
      <c r="F2" s="72"/>
      <c r="G2" s="72"/>
      <c r="H2" s="72"/>
      <c r="I2" s="72"/>
      <c r="J2" s="72"/>
      <c r="K2" s="72"/>
      <c r="L2" s="72"/>
      <c r="M2" s="72"/>
      <c r="N2" s="72"/>
      <c r="O2" s="72"/>
      <c r="P2" s="72"/>
      <c r="Q2" s="72"/>
      <c r="R2" s="72"/>
      <c r="S2" s="72"/>
      <c r="T2" s="72"/>
      <c r="U2" s="72"/>
      <c r="V2" s="72"/>
      <c r="W2" s="72"/>
      <c r="X2" s="72"/>
      <c r="Y2" s="72"/>
      <c r="Z2" s="72"/>
      <c r="AA2" s="72"/>
      <c r="AB2" s="72"/>
      <c r="AC2" s="72"/>
      <c r="AD2" s="72"/>
      <c r="AE2" s="72"/>
      <c r="AF2" s="72"/>
      <c r="AG2" s="72"/>
      <c r="AH2" s="72"/>
      <c r="AI2" s="72"/>
      <c r="AJ2" s="72"/>
      <c r="AK2" s="72"/>
      <c r="AL2" s="72"/>
      <c r="AM2" s="72"/>
      <c r="AN2" s="72"/>
      <c r="AO2" s="72"/>
      <c r="AP2" s="72"/>
      <c r="AQ2" s="72"/>
      <c r="AR2" s="72"/>
      <c r="AS2" s="72"/>
      <c r="AT2" s="72"/>
      <c r="AU2" s="72"/>
      <c r="AV2" s="72"/>
      <c r="AW2" s="72"/>
      <c r="AX2" s="72"/>
      <c r="AY2" s="72"/>
      <c r="AZ2" s="72"/>
      <c r="BA2" s="72"/>
      <c r="BB2" s="72"/>
      <c r="BC2" s="72"/>
      <c r="BD2" s="72"/>
      <c r="BE2" s="72"/>
      <c r="BF2" s="72"/>
      <c r="BG2" s="72"/>
      <c r="BH2" s="72"/>
      <c r="BI2" s="72"/>
      <c r="BJ2" s="72"/>
      <c r="BK2" s="72"/>
      <c r="BL2" s="72"/>
      <c r="BM2" s="72"/>
      <c r="BN2" s="72"/>
      <c r="BO2" s="72"/>
      <c r="BP2" s="72"/>
      <c r="BQ2" s="72"/>
      <c r="BR2" s="72"/>
      <c r="BS2" s="72"/>
      <c r="BT2" s="72"/>
      <c r="BU2" s="72"/>
      <c r="BV2" s="72"/>
      <c r="BW2" s="72"/>
      <c r="BX2" s="72"/>
      <c r="BY2" s="72"/>
      <c r="BZ2" s="72"/>
    </row>
    <row r="3" spans="1:78" ht="9.75" customHeight="1" x14ac:dyDescent="0.15">
      <c r="A3" s="2"/>
      <c r="B3" s="72"/>
      <c r="C3" s="72"/>
      <c r="D3" s="72"/>
      <c r="E3" s="72"/>
      <c r="F3" s="72"/>
      <c r="G3" s="72"/>
      <c r="H3" s="72"/>
      <c r="I3" s="72"/>
      <c r="J3" s="72"/>
      <c r="K3" s="72"/>
      <c r="L3" s="72"/>
      <c r="M3" s="72"/>
      <c r="N3" s="72"/>
      <c r="O3" s="72"/>
      <c r="P3" s="72"/>
      <c r="Q3" s="72"/>
      <c r="R3" s="72"/>
      <c r="S3" s="72"/>
      <c r="T3" s="72"/>
      <c r="U3" s="72"/>
      <c r="V3" s="72"/>
      <c r="W3" s="72"/>
      <c r="X3" s="72"/>
      <c r="Y3" s="72"/>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row>
    <row r="4" spans="1:78" ht="9.75" customHeight="1" x14ac:dyDescent="0.15">
      <c r="A4" s="2"/>
      <c r="B4" s="72"/>
      <c r="C4" s="72"/>
      <c r="D4" s="72"/>
      <c r="E4" s="72"/>
      <c r="F4" s="72"/>
      <c r="G4" s="72"/>
      <c r="H4" s="72"/>
      <c r="I4" s="72"/>
      <c r="J4" s="72"/>
      <c r="K4" s="72"/>
      <c r="L4" s="72"/>
      <c r="M4" s="72"/>
      <c r="N4" s="72"/>
      <c r="O4" s="72"/>
      <c r="P4" s="72"/>
      <c r="Q4" s="72"/>
      <c r="R4" s="72"/>
      <c r="S4" s="72"/>
      <c r="T4" s="72"/>
      <c r="U4" s="72"/>
      <c r="V4" s="72"/>
      <c r="W4" s="72"/>
      <c r="X4" s="72"/>
      <c r="Y4" s="72"/>
      <c r="Z4" s="72"/>
      <c r="AA4" s="72"/>
      <c r="AB4" s="72"/>
      <c r="AC4" s="72"/>
      <c r="AD4" s="72"/>
      <c r="AE4" s="72"/>
      <c r="AF4" s="72"/>
      <c r="AG4" s="72"/>
      <c r="AH4" s="72"/>
      <c r="AI4" s="72"/>
      <c r="AJ4" s="72"/>
      <c r="AK4" s="72"/>
      <c r="AL4" s="72"/>
      <c r="AM4" s="72"/>
      <c r="AN4" s="72"/>
      <c r="AO4" s="72"/>
      <c r="AP4" s="72"/>
      <c r="AQ4" s="72"/>
      <c r="AR4" s="72"/>
      <c r="AS4" s="72"/>
      <c r="AT4" s="72"/>
      <c r="AU4" s="72"/>
      <c r="AV4" s="72"/>
      <c r="AW4" s="72"/>
      <c r="AX4" s="72"/>
      <c r="AY4" s="72"/>
      <c r="AZ4" s="72"/>
      <c r="BA4" s="72"/>
      <c r="BB4" s="72"/>
      <c r="BC4" s="72"/>
      <c r="BD4" s="72"/>
      <c r="BE4" s="72"/>
      <c r="BF4" s="72"/>
      <c r="BG4" s="72"/>
      <c r="BH4" s="72"/>
      <c r="BI4" s="72"/>
      <c r="BJ4" s="72"/>
      <c r="BK4" s="72"/>
      <c r="BL4" s="72"/>
      <c r="BM4" s="72"/>
      <c r="BN4" s="72"/>
      <c r="BO4" s="72"/>
      <c r="BP4" s="72"/>
      <c r="BQ4" s="72"/>
      <c r="BR4" s="72"/>
      <c r="BS4" s="72"/>
      <c r="BT4" s="72"/>
      <c r="BU4" s="72"/>
      <c r="BV4" s="72"/>
      <c r="BW4" s="72"/>
      <c r="BX4" s="72"/>
      <c r="BY4" s="72"/>
      <c r="BZ4" s="72"/>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3" t="str">
        <f>データ!H6</f>
        <v>長野県　松本市</v>
      </c>
      <c r="C6" s="73"/>
      <c r="D6" s="73"/>
      <c r="E6" s="73"/>
      <c r="F6" s="73"/>
      <c r="G6" s="73"/>
      <c r="H6" s="73"/>
      <c r="I6" s="73"/>
      <c r="J6" s="73"/>
      <c r="K6" s="73"/>
      <c r="L6" s="73"/>
      <c r="M6" s="73"/>
      <c r="N6" s="73"/>
      <c r="O6" s="73"/>
      <c r="P6" s="73"/>
      <c r="Q6" s="73"/>
      <c r="R6" s="73"/>
      <c r="S6" s="73"/>
      <c r="T6" s="73"/>
      <c r="U6" s="73"/>
      <c r="V6" s="73"/>
      <c r="W6" s="73"/>
      <c r="X6" s="73"/>
      <c r="Y6" s="73"/>
      <c r="Z6" s="73"/>
      <c r="AA6" s="73"/>
      <c r="AB6" s="73"/>
      <c r="AC6" s="7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6" t="s">
        <v>1</v>
      </c>
      <c r="C7" s="56"/>
      <c r="D7" s="56"/>
      <c r="E7" s="56"/>
      <c r="F7" s="56"/>
      <c r="G7" s="56"/>
      <c r="H7" s="56"/>
      <c r="I7" s="56" t="s">
        <v>2</v>
      </c>
      <c r="J7" s="56"/>
      <c r="K7" s="56"/>
      <c r="L7" s="56"/>
      <c r="M7" s="56"/>
      <c r="N7" s="56"/>
      <c r="O7" s="56"/>
      <c r="P7" s="56" t="s">
        <v>3</v>
      </c>
      <c r="Q7" s="56"/>
      <c r="R7" s="56"/>
      <c r="S7" s="56"/>
      <c r="T7" s="56"/>
      <c r="U7" s="56"/>
      <c r="V7" s="56"/>
      <c r="W7" s="56" t="s">
        <v>4</v>
      </c>
      <c r="X7" s="56"/>
      <c r="Y7" s="56"/>
      <c r="Z7" s="56"/>
      <c r="AA7" s="56"/>
      <c r="AB7" s="56"/>
      <c r="AC7" s="56"/>
      <c r="AD7" s="56" t="s">
        <v>5</v>
      </c>
      <c r="AE7" s="56"/>
      <c r="AF7" s="56"/>
      <c r="AG7" s="56"/>
      <c r="AH7" s="56"/>
      <c r="AI7" s="56"/>
      <c r="AJ7" s="56"/>
      <c r="AK7" s="3"/>
      <c r="AL7" s="56" t="s">
        <v>6</v>
      </c>
      <c r="AM7" s="56"/>
      <c r="AN7" s="56"/>
      <c r="AO7" s="56"/>
      <c r="AP7" s="56"/>
      <c r="AQ7" s="56"/>
      <c r="AR7" s="56"/>
      <c r="AS7" s="56"/>
      <c r="AT7" s="56" t="s">
        <v>7</v>
      </c>
      <c r="AU7" s="56"/>
      <c r="AV7" s="56"/>
      <c r="AW7" s="56"/>
      <c r="AX7" s="56"/>
      <c r="AY7" s="56"/>
      <c r="AZ7" s="56"/>
      <c r="BA7" s="56"/>
      <c r="BB7" s="56" t="s">
        <v>8</v>
      </c>
      <c r="BC7" s="56"/>
      <c r="BD7" s="56"/>
      <c r="BE7" s="56"/>
      <c r="BF7" s="56"/>
      <c r="BG7" s="56"/>
      <c r="BH7" s="56"/>
      <c r="BI7" s="56"/>
      <c r="BJ7" s="3"/>
      <c r="BK7" s="3"/>
      <c r="BL7" s="74" t="s">
        <v>9</v>
      </c>
      <c r="BM7" s="75"/>
      <c r="BN7" s="75"/>
      <c r="BO7" s="75"/>
      <c r="BP7" s="75"/>
      <c r="BQ7" s="75"/>
      <c r="BR7" s="75"/>
      <c r="BS7" s="75"/>
      <c r="BT7" s="75"/>
      <c r="BU7" s="75"/>
      <c r="BV7" s="75"/>
      <c r="BW7" s="75"/>
      <c r="BX7" s="75"/>
      <c r="BY7" s="76"/>
    </row>
    <row r="8" spans="1:78" ht="18.75" customHeight="1" x14ac:dyDescent="0.15">
      <c r="A8" s="2"/>
      <c r="B8" s="70" t="str">
        <f>データ!I6</f>
        <v>法適用</v>
      </c>
      <c r="C8" s="70"/>
      <c r="D8" s="70"/>
      <c r="E8" s="70"/>
      <c r="F8" s="70"/>
      <c r="G8" s="70"/>
      <c r="H8" s="70"/>
      <c r="I8" s="70" t="str">
        <f>データ!J6</f>
        <v>下水道事業</v>
      </c>
      <c r="J8" s="70"/>
      <c r="K8" s="70"/>
      <c r="L8" s="70"/>
      <c r="M8" s="70"/>
      <c r="N8" s="70"/>
      <c r="O8" s="70"/>
      <c r="P8" s="70" t="str">
        <f>データ!K6</f>
        <v>公共下水道</v>
      </c>
      <c r="Q8" s="70"/>
      <c r="R8" s="70"/>
      <c r="S8" s="70"/>
      <c r="T8" s="70"/>
      <c r="U8" s="70"/>
      <c r="V8" s="70"/>
      <c r="W8" s="70" t="str">
        <f>データ!L6</f>
        <v>Ad</v>
      </c>
      <c r="X8" s="70"/>
      <c r="Y8" s="70"/>
      <c r="Z8" s="70"/>
      <c r="AA8" s="70"/>
      <c r="AB8" s="70"/>
      <c r="AC8" s="70"/>
      <c r="AD8" s="71" t="str">
        <f>データ!$M$6</f>
        <v>非設置</v>
      </c>
      <c r="AE8" s="71"/>
      <c r="AF8" s="71"/>
      <c r="AG8" s="71"/>
      <c r="AH8" s="71"/>
      <c r="AI8" s="71"/>
      <c r="AJ8" s="71"/>
      <c r="AK8" s="3"/>
      <c r="AL8" s="50">
        <f>データ!S6</f>
        <v>235475</v>
      </c>
      <c r="AM8" s="50"/>
      <c r="AN8" s="50"/>
      <c r="AO8" s="50"/>
      <c r="AP8" s="50"/>
      <c r="AQ8" s="50"/>
      <c r="AR8" s="50"/>
      <c r="AS8" s="50"/>
      <c r="AT8" s="51">
        <f>データ!T6</f>
        <v>834.81</v>
      </c>
      <c r="AU8" s="51"/>
      <c r="AV8" s="51"/>
      <c r="AW8" s="51"/>
      <c r="AX8" s="51"/>
      <c r="AY8" s="51"/>
      <c r="AZ8" s="51"/>
      <c r="BA8" s="51"/>
      <c r="BB8" s="51">
        <f>データ!U6</f>
        <v>282.07</v>
      </c>
      <c r="BC8" s="51"/>
      <c r="BD8" s="51"/>
      <c r="BE8" s="51"/>
      <c r="BF8" s="51"/>
      <c r="BG8" s="51"/>
      <c r="BH8" s="51"/>
      <c r="BI8" s="51"/>
      <c r="BJ8" s="3"/>
      <c r="BK8" s="3"/>
      <c r="BL8" s="66" t="s">
        <v>10</v>
      </c>
      <c r="BM8" s="67"/>
      <c r="BN8" s="68" t="s">
        <v>11</v>
      </c>
      <c r="BO8" s="68"/>
      <c r="BP8" s="68"/>
      <c r="BQ8" s="68"/>
      <c r="BR8" s="68"/>
      <c r="BS8" s="68"/>
      <c r="BT8" s="68"/>
      <c r="BU8" s="68"/>
      <c r="BV8" s="68"/>
      <c r="BW8" s="68"/>
      <c r="BX8" s="68"/>
      <c r="BY8" s="69"/>
    </row>
    <row r="9" spans="1:78" ht="18.75" customHeight="1" x14ac:dyDescent="0.15">
      <c r="A9" s="2"/>
      <c r="B9" s="56" t="s">
        <v>12</v>
      </c>
      <c r="C9" s="56"/>
      <c r="D9" s="56"/>
      <c r="E9" s="56"/>
      <c r="F9" s="56"/>
      <c r="G9" s="56"/>
      <c r="H9" s="56"/>
      <c r="I9" s="56" t="s">
        <v>13</v>
      </c>
      <c r="J9" s="56"/>
      <c r="K9" s="56"/>
      <c r="L9" s="56"/>
      <c r="M9" s="56"/>
      <c r="N9" s="56"/>
      <c r="O9" s="56"/>
      <c r="P9" s="56" t="s">
        <v>14</v>
      </c>
      <c r="Q9" s="56"/>
      <c r="R9" s="56"/>
      <c r="S9" s="56"/>
      <c r="T9" s="56"/>
      <c r="U9" s="56"/>
      <c r="V9" s="56"/>
      <c r="W9" s="56" t="s">
        <v>15</v>
      </c>
      <c r="X9" s="56"/>
      <c r="Y9" s="56"/>
      <c r="Z9" s="56"/>
      <c r="AA9" s="56"/>
      <c r="AB9" s="56"/>
      <c r="AC9" s="56"/>
      <c r="AD9" s="56" t="s">
        <v>16</v>
      </c>
      <c r="AE9" s="56"/>
      <c r="AF9" s="56"/>
      <c r="AG9" s="56"/>
      <c r="AH9" s="56"/>
      <c r="AI9" s="56"/>
      <c r="AJ9" s="56"/>
      <c r="AK9" s="3"/>
      <c r="AL9" s="56" t="s">
        <v>17</v>
      </c>
      <c r="AM9" s="56"/>
      <c r="AN9" s="56"/>
      <c r="AO9" s="56"/>
      <c r="AP9" s="56"/>
      <c r="AQ9" s="56"/>
      <c r="AR9" s="56"/>
      <c r="AS9" s="56"/>
      <c r="AT9" s="56" t="s">
        <v>18</v>
      </c>
      <c r="AU9" s="56"/>
      <c r="AV9" s="56"/>
      <c r="AW9" s="56"/>
      <c r="AX9" s="56"/>
      <c r="AY9" s="56"/>
      <c r="AZ9" s="56"/>
      <c r="BA9" s="56"/>
      <c r="BB9" s="56" t="s">
        <v>19</v>
      </c>
      <c r="BC9" s="56"/>
      <c r="BD9" s="56"/>
      <c r="BE9" s="56"/>
      <c r="BF9" s="56"/>
      <c r="BG9" s="56"/>
      <c r="BH9" s="56"/>
      <c r="BI9" s="56"/>
      <c r="BJ9" s="3"/>
      <c r="BK9" s="3"/>
      <c r="BL9" s="57" t="s">
        <v>20</v>
      </c>
      <c r="BM9" s="58"/>
      <c r="BN9" s="59" t="s">
        <v>21</v>
      </c>
      <c r="BO9" s="59"/>
      <c r="BP9" s="59"/>
      <c r="BQ9" s="59"/>
      <c r="BR9" s="59"/>
      <c r="BS9" s="59"/>
      <c r="BT9" s="59"/>
      <c r="BU9" s="59"/>
      <c r="BV9" s="59"/>
      <c r="BW9" s="59"/>
      <c r="BX9" s="59"/>
      <c r="BY9" s="60"/>
    </row>
    <row r="10" spans="1:78" ht="18.75" customHeight="1" x14ac:dyDescent="0.15">
      <c r="A10" s="2"/>
      <c r="B10" s="51" t="str">
        <f>データ!N6</f>
        <v>-</v>
      </c>
      <c r="C10" s="51"/>
      <c r="D10" s="51"/>
      <c r="E10" s="51"/>
      <c r="F10" s="51"/>
      <c r="G10" s="51"/>
      <c r="H10" s="51"/>
      <c r="I10" s="51">
        <f>データ!O6</f>
        <v>79.72</v>
      </c>
      <c r="J10" s="51"/>
      <c r="K10" s="51"/>
      <c r="L10" s="51"/>
      <c r="M10" s="51"/>
      <c r="N10" s="51"/>
      <c r="O10" s="51"/>
      <c r="P10" s="51">
        <f>データ!P6</f>
        <v>81.69</v>
      </c>
      <c r="Q10" s="51"/>
      <c r="R10" s="51"/>
      <c r="S10" s="51"/>
      <c r="T10" s="51"/>
      <c r="U10" s="51"/>
      <c r="V10" s="51"/>
      <c r="W10" s="51">
        <f>データ!Q6</f>
        <v>78.39</v>
      </c>
      <c r="X10" s="51"/>
      <c r="Y10" s="51"/>
      <c r="Z10" s="51"/>
      <c r="AA10" s="51"/>
      <c r="AB10" s="51"/>
      <c r="AC10" s="51"/>
      <c r="AD10" s="50">
        <f>データ!R6</f>
        <v>3140</v>
      </c>
      <c r="AE10" s="50"/>
      <c r="AF10" s="50"/>
      <c r="AG10" s="50"/>
      <c r="AH10" s="50"/>
      <c r="AI10" s="50"/>
      <c r="AJ10" s="50"/>
      <c r="AK10" s="2"/>
      <c r="AL10" s="50">
        <f>データ!V6</f>
        <v>191499</v>
      </c>
      <c r="AM10" s="50"/>
      <c r="AN10" s="50"/>
      <c r="AO10" s="50"/>
      <c r="AP10" s="50"/>
      <c r="AQ10" s="50"/>
      <c r="AR10" s="50"/>
      <c r="AS10" s="50"/>
      <c r="AT10" s="51">
        <f>データ!W6</f>
        <v>47.35</v>
      </c>
      <c r="AU10" s="51"/>
      <c r="AV10" s="51"/>
      <c r="AW10" s="51"/>
      <c r="AX10" s="51"/>
      <c r="AY10" s="51"/>
      <c r="AZ10" s="51"/>
      <c r="BA10" s="51"/>
      <c r="BB10" s="51">
        <f>データ!X6</f>
        <v>4044.33</v>
      </c>
      <c r="BC10" s="51"/>
      <c r="BD10" s="51"/>
      <c r="BE10" s="51"/>
      <c r="BF10" s="51"/>
      <c r="BG10" s="51"/>
      <c r="BH10" s="51"/>
      <c r="BI10" s="51"/>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1" t="s">
        <v>24</v>
      </c>
      <c r="BM11" s="61"/>
      <c r="BN11" s="61"/>
      <c r="BO11" s="61"/>
      <c r="BP11" s="61"/>
      <c r="BQ11" s="61"/>
      <c r="BR11" s="61"/>
      <c r="BS11" s="61"/>
      <c r="BT11" s="61"/>
      <c r="BU11" s="61"/>
      <c r="BV11" s="61"/>
      <c r="BW11" s="61"/>
      <c r="BX11" s="61"/>
      <c r="BY11" s="61"/>
      <c r="BZ11" s="6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1"/>
      <c r="BM12" s="61"/>
      <c r="BN12" s="61"/>
      <c r="BO12" s="61"/>
      <c r="BP12" s="61"/>
      <c r="BQ12" s="61"/>
      <c r="BR12" s="61"/>
      <c r="BS12" s="61"/>
      <c r="BT12" s="61"/>
      <c r="BU12" s="61"/>
      <c r="BV12" s="61"/>
      <c r="BW12" s="61"/>
      <c r="BX12" s="61"/>
      <c r="BY12" s="61"/>
      <c r="BZ12" s="6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2"/>
      <c r="BM13" s="62"/>
      <c r="BN13" s="62"/>
      <c r="BO13" s="62"/>
      <c r="BP13" s="62"/>
      <c r="BQ13" s="62"/>
      <c r="BR13" s="62"/>
      <c r="BS13" s="62"/>
      <c r="BT13" s="62"/>
      <c r="BU13" s="62"/>
      <c r="BV13" s="62"/>
      <c r="BW13" s="62"/>
      <c r="BX13" s="62"/>
      <c r="BY13" s="62"/>
      <c r="BZ13" s="62"/>
    </row>
    <row r="14" spans="1:78" ht="13.5" customHeight="1" x14ac:dyDescent="0.15">
      <c r="A14" s="2"/>
      <c r="B14" s="63" t="s">
        <v>25</v>
      </c>
      <c r="C14" s="64"/>
      <c r="D14" s="64"/>
      <c r="E14" s="64"/>
      <c r="F14" s="64"/>
      <c r="G14" s="64"/>
      <c r="H14" s="64"/>
      <c r="I14" s="64"/>
      <c r="J14" s="64"/>
      <c r="K14" s="64"/>
      <c r="L14" s="64"/>
      <c r="M14" s="64"/>
      <c r="N14" s="64"/>
      <c r="O14" s="64"/>
      <c r="P14" s="64"/>
      <c r="Q14" s="64"/>
      <c r="R14" s="64"/>
      <c r="S14" s="64"/>
      <c r="T14" s="64"/>
      <c r="U14" s="64"/>
      <c r="V14" s="64"/>
      <c r="W14" s="64"/>
      <c r="X14" s="64"/>
      <c r="Y14" s="64"/>
      <c r="Z14" s="64"/>
      <c r="AA14" s="64"/>
      <c r="AB14" s="64"/>
      <c r="AC14" s="64"/>
      <c r="AD14" s="64"/>
      <c r="AE14" s="64"/>
      <c r="AF14" s="64"/>
      <c r="AG14" s="64"/>
      <c r="AH14" s="64"/>
      <c r="AI14" s="64"/>
      <c r="AJ14" s="64"/>
      <c r="AK14" s="64"/>
      <c r="AL14" s="64"/>
      <c r="AM14" s="64"/>
      <c r="AN14" s="64"/>
      <c r="AO14" s="64"/>
      <c r="AP14" s="64"/>
      <c r="AQ14" s="64"/>
      <c r="AR14" s="64"/>
      <c r="AS14" s="64"/>
      <c r="AT14" s="64"/>
      <c r="AU14" s="64"/>
      <c r="AV14" s="64"/>
      <c r="AW14" s="64"/>
      <c r="AX14" s="64"/>
      <c r="AY14" s="64"/>
      <c r="AZ14" s="64"/>
      <c r="BA14" s="64"/>
      <c r="BB14" s="64"/>
      <c r="BC14" s="64"/>
      <c r="BD14" s="64"/>
      <c r="BE14" s="64"/>
      <c r="BF14" s="64"/>
      <c r="BG14" s="64"/>
      <c r="BH14" s="64"/>
      <c r="BI14" s="64"/>
      <c r="BJ14" s="65"/>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112</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113</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43" t="s">
        <v>114</v>
      </c>
      <c r="BM66" s="44"/>
      <c r="BN66" s="44"/>
      <c r="BO66" s="44"/>
      <c r="BP66" s="44"/>
      <c r="BQ66" s="44"/>
      <c r="BR66" s="44"/>
      <c r="BS66" s="44"/>
      <c r="BT66" s="44"/>
      <c r="BU66" s="44"/>
      <c r="BV66" s="44"/>
      <c r="BW66" s="44"/>
      <c r="BX66" s="44"/>
      <c r="BY66" s="44"/>
      <c r="BZ66" s="45"/>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43"/>
      <c r="BM67" s="44"/>
      <c r="BN67" s="44"/>
      <c r="BO67" s="44"/>
      <c r="BP67" s="44"/>
      <c r="BQ67" s="44"/>
      <c r="BR67" s="44"/>
      <c r="BS67" s="44"/>
      <c r="BT67" s="44"/>
      <c r="BU67" s="44"/>
      <c r="BV67" s="44"/>
      <c r="BW67" s="44"/>
      <c r="BX67" s="44"/>
      <c r="BY67" s="44"/>
      <c r="BZ67" s="45"/>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43"/>
      <c r="BM68" s="44"/>
      <c r="BN68" s="44"/>
      <c r="BO68" s="44"/>
      <c r="BP68" s="44"/>
      <c r="BQ68" s="44"/>
      <c r="BR68" s="44"/>
      <c r="BS68" s="44"/>
      <c r="BT68" s="44"/>
      <c r="BU68" s="44"/>
      <c r="BV68" s="44"/>
      <c r="BW68" s="44"/>
      <c r="BX68" s="44"/>
      <c r="BY68" s="44"/>
      <c r="BZ68" s="45"/>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43"/>
      <c r="BM69" s="44"/>
      <c r="BN69" s="44"/>
      <c r="BO69" s="44"/>
      <c r="BP69" s="44"/>
      <c r="BQ69" s="44"/>
      <c r="BR69" s="44"/>
      <c r="BS69" s="44"/>
      <c r="BT69" s="44"/>
      <c r="BU69" s="44"/>
      <c r="BV69" s="44"/>
      <c r="BW69" s="44"/>
      <c r="BX69" s="44"/>
      <c r="BY69" s="44"/>
      <c r="BZ69" s="45"/>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43"/>
      <c r="BM70" s="44"/>
      <c r="BN70" s="44"/>
      <c r="BO70" s="44"/>
      <c r="BP70" s="44"/>
      <c r="BQ70" s="44"/>
      <c r="BR70" s="44"/>
      <c r="BS70" s="44"/>
      <c r="BT70" s="44"/>
      <c r="BU70" s="44"/>
      <c r="BV70" s="44"/>
      <c r="BW70" s="44"/>
      <c r="BX70" s="44"/>
      <c r="BY70" s="44"/>
      <c r="BZ70" s="45"/>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43"/>
      <c r="BM71" s="44"/>
      <c r="BN71" s="44"/>
      <c r="BO71" s="44"/>
      <c r="BP71" s="44"/>
      <c r="BQ71" s="44"/>
      <c r="BR71" s="44"/>
      <c r="BS71" s="44"/>
      <c r="BT71" s="44"/>
      <c r="BU71" s="44"/>
      <c r="BV71" s="44"/>
      <c r="BW71" s="44"/>
      <c r="BX71" s="44"/>
      <c r="BY71" s="44"/>
      <c r="BZ71" s="45"/>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43"/>
      <c r="BM72" s="44"/>
      <c r="BN72" s="44"/>
      <c r="BO72" s="44"/>
      <c r="BP72" s="44"/>
      <c r="BQ72" s="44"/>
      <c r="BR72" s="44"/>
      <c r="BS72" s="44"/>
      <c r="BT72" s="44"/>
      <c r="BU72" s="44"/>
      <c r="BV72" s="44"/>
      <c r="BW72" s="44"/>
      <c r="BX72" s="44"/>
      <c r="BY72" s="44"/>
      <c r="BZ72" s="45"/>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43"/>
      <c r="BM73" s="44"/>
      <c r="BN73" s="44"/>
      <c r="BO73" s="44"/>
      <c r="BP73" s="44"/>
      <c r="BQ73" s="44"/>
      <c r="BR73" s="44"/>
      <c r="BS73" s="44"/>
      <c r="BT73" s="44"/>
      <c r="BU73" s="44"/>
      <c r="BV73" s="44"/>
      <c r="BW73" s="44"/>
      <c r="BX73" s="44"/>
      <c r="BY73" s="44"/>
      <c r="BZ73" s="45"/>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43"/>
      <c r="BM74" s="44"/>
      <c r="BN74" s="44"/>
      <c r="BO74" s="44"/>
      <c r="BP74" s="44"/>
      <c r="BQ74" s="44"/>
      <c r="BR74" s="44"/>
      <c r="BS74" s="44"/>
      <c r="BT74" s="44"/>
      <c r="BU74" s="44"/>
      <c r="BV74" s="44"/>
      <c r="BW74" s="44"/>
      <c r="BX74" s="44"/>
      <c r="BY74" s="44"/>
      <c r="BZ74" s="45"/>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43"/>
      <c r="BM75" s="44"/>
      <c r="BN75" s="44"/>
      <c r="BO75" s="44"/>
      <c r="BP75" s="44"/>
      <c r="BQ75" s="44"/>
      <c r="BR75" s="44"/>
      <c r="BS75" s="44"/>
      <c r="BT75" s="44"/>
      <c r="BU75" s="44"/>
      <c r="BV75" s="44"/>
      <c r="BW75" s="44"/>
      <c r="BX75" s="44"/>
      <c r="BY75" s="44"/>
      <c r="BZ75" s="45"/>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43"/>
      <c r="BM76" s="44"/>
      <c r="BN76" s="44"/>
      <c r="BO76" s="44"/>
      <c r="BP76" s="44"/>
      <c r="BQ76" s="44"/>
      <c r="BR76" s="44"/>
      <c r="BS76" s="44"/>
      <c r="BT76" s="44"/>
      <c r="BU76" s="44"/>
      <c r="BV76" s="44"/>
      <c r="BW76" s="44"/>
      <c r="BX76" s="44"/>
      <c r="BY76" s="44"/>
      <c r="BZ76" s="45"/>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43"/>
      <c r="BM77" s="44"/>
      <c r="BN77" s="44"/>
      <c r="BO77" s="44"/>
      <c r="BP77" s="44"/>
      <c r="BQ77" s="44"/>
      <c r="BR77" s="44"/>
      <c r="BS77" s="44"/>
      <c r="BT77" s="44"/>
      <c r="BU77" s="44"/>
      <c r="BV77" s="44"/>
      <c r="BW77" s="44"/>
      <c r="BX77" s="44"/>
      <c r="BY77" s="44"/>
      <c r="BZ77" s="45"/>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43"/>
      <c r="BM78" s="44"/>
      <c r="BN78" s="44"/>
      <c r="BO78" s="44"/>
      <c r="BP78" s="44"/>
      <c r="BQ78" s="44"/>
      <c r="BR78" s="44"/>
      <c r="BS78" s="44"/>
      <c r="BT78" s="44"/>
      <c r="BU78" s="44"/>
      <c r="BV78" s="44"/>
      <c r="BW78" s="44"/>
      <c r="BX78" s="44"/>
      <c r="BY78" s="44"/>
      <c r="BZ78" s="45"/>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43"/>
      <c r="BM79" s="44"/>
      <c r="BN79" s="44"/>
      <c r="BO79" s="44"/>
      <c r="BP79" s="44"/>
      <c r="BQ79" s="44"/>
      <c r="BR79" s="44"/>
      <c r="BS79" s="44"/>
      <c r="BT79" s="44"/>
      <c r="BU79" s="44"/>
      <c r="BV79" s="44"/>
      <c r="BW79" s="44"/>
      <c r="BX79" s="44"/>
      <c r="BY79" s="44"/>
      <c r="BZ79" s="45"/>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43"/>
      <c r="BM80" s="44"/>
      <c r="BN80" s="44"/>
      <c r="BO80" s="44"/>
      <c r="BP80" s="44"/>
      <c r="BQ80" s="44"/>
      <c r="BR80" s="44"/>
      <c r="BS80" s="44"/>
      <c r="BT80" s="44"/>
      <c r="BU80" s="44"/>
      <c r="BV80" s="44"/>
      <c r="BW80" s="44"/>
      <c r="BX80" s="44"/>
      <c r="BY80" s="44"/>
      <c r="BZ80" s="45"/>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43"/>
      <c r="BM81" s="44"/>
      <c r="BN81" s="44"/>
      <c r="BO81" s="44"/>
      <c r="BP81" s="44"/>
      <c r="BQ81" s="44"/>
      <c r="BR81" s="44"/>
      <c r="BS81" s="44"/>
      <c r="BT81" s="44"/>
      <c r="BU81" s="44"/>
      <c r="BV81" s="44"/>
      <c r="BW81" s="44"/>
      <c r="BX81" s="44"/>
      <c r="BY81" s="44"/>
      <c r="BZ81" s="45"/>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46"/>
      <c r="BM82" s="47"/>
      <c r="BN82" s="47"/>
      <c r="BO82" s="47"/>
      <c r="BP82" s="47"/>
      <c r="BQ82" s="47"/>
      <c r="BR82" s="47"/>
      <c r="BS82" s="47"/>
      <c r="BT82" s="47"/>
      <c r="BU82" s="47"/>
      <c r="BV82" s="47"/>
      <c r="BW82" s="47"/>
      <c r="BX82" s="47"/>
      <c r="BY82" s="47"/>
      <c r="BZ82" s="48"/>
    </row>
    <row r="83" spans="1:78" x14ac:dyDescent="0.15">
      <c r="C83" s="49" t="s">
        <v>30</v>
      </c>
      <c r="D83" s="49"/>
      <c r="E83" s="49"/>
      <c r="F83" s="49"/>
      <c r="G83" s="49"/>
      <c r="H83" s="49"/>
      <c r="I83" s="49"/>
      <c r="J83" s="49"/>
      <c r="K83" s="49"/>
      <c r="L83" s="49"/>
      <c r="M83" s="49"/>
      <c r="N83" s="49"/>
      <c r="O83" s="49"/>
      <c r="P83" s="49"/>
      <c r="Q83" s="49"/>
      <c r="R83" s="49"/>
      <c r="S83" s="49"/>
      <c r="T83" s="49"/>
      <c r="U83" s="49"/>
      <c r="V83" s="49"/>
      <c r="W83" s="49"/>
      <c r="X83" s="49"/>
      <c r="Y83" s="49"/>
      <c r="Z83" s="49"/>
      <c r="AA83" s="49"/>
      <c r="AB83" s="49"/>
      <c r="AC83" s="49"/>
      <c r="AD83" s="49"/>
      <c r="AE83" s="49"/>
      <c r="AF83" s="49"/>
      <c r="AG83" s="49"/>
      <c r="AH83" s="49"/>
      <c r="AI83" s="49"/>
      <c r="AJ83" s="49"/>
      <c r="AK83" s="49"/>
      <c r="AL83" s="49"/>
      <c r="AM83" s="49"/>
      <c r="AN83" s="49"/>
      <c r="AO83" s="49"/>
      <c r="AP83" s="49"/>
      <c r="AQ83" s="49"/>
      <c r="AR83" s="49"/>
      <c r="AS83" s="49"/>
      <c r="AT83" s="49"/>
      <c r="AU83" s="49"/>
      <c r="AV83" s="49"/>
      <c r="AW83" s="49"/>
      <c r="AX83" s="49"/>
      <c r="AY83" s="49"/>
      <c r="AZ83" s="49"/>
      <c r="BA83" s="49"/>
      <c r="BB83" s="49"/>
      <c r="BC83" s="49"/>
      <c r="BD83" s="49"/>
      <c r="BE83" s="49"/>
      <c r="BF83" s="49"/>
      <c r="BG83" s="49"/>
      <c r="BH83" s="49"/>
      <c r="BI83" s="49"/>
      <c r="BJ83" s="49"/>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【105.91】</v>
      </c>
      <c r="F85" s="12" t="str">
        <f>データ!AT6</f>
        <v>【3.03】</v>
      </c>
      <c r="G85" s="12" t="str">
        <f>データ!BE6</f>
        <v>【78.43】</v>
      </c>
      <c r="H85" s="12" t="str">
        <f>データ!BP6</f>
        <v>【630.82】</v>
      </c>
      <c r="I85" s="12" t="str">
        <f>データ!CA6</f>
        <v>【97.81】</v>
      </c>
      <c r="J85" s="12" t="str">
        <f>データ!CL6</f>
        <v>【138.75】</v>
      </c>
      <c r="K85" s="12" t="str">
        <f>データ!CW6</f>
        <v>【58.94】</v>
      </c>
      <c r="L85" s="12" t="str">
        <f>データ!DH6</f>
        <v>【95.91】</v>
      </c>
      <c r="M85" s="12" t="str">
        <f>データ!DS6</f>
        <v>【41.09】</v>
      </c>
      <c r="N85" s="12" t="str">
        <f>データ!ED6</f>
        <v>【8.68】</v>
      </c>
      <c r="O85" s="12" t="str">
        <f>データ!EO6</f>
        <v>【0.22】</v>
      </c>
    </row>
  </sheetData>
  <sheetProtection algorithmName="SHA-512" hashValue="fkd6PTqrNTajvHZ5ix5IkInnEosVgOipxTZoHGEK7QXFrEkYlo6rjElLy2YNkjToX6HL/qWIWjA681DmJKjgyA==" saltValue="dL1XSg06SPnjf0f7j52AG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8" t="s">
        <v>52</v>
      </c>
      <c r="I3" s="79"/>
      <c r="J3" s="79"/>
      <c r="K3" s="79"/>
      <c r="L3" s="79"/>
      <c r="M3" s="79"/>
      <c r="N3" s="79"/>
      <c r="O3" s="79"/>
      <c r="P3" s="79"/>
      <c r="Q3" s="79"/>
      <c r="R3" s="79"/>
      <c r="S3" s="79"/>
      <c r="T3" s="79"/>
      <c r="U3" s="79"/>
      <c r="V3" s="79"/>
      <c r="W3" s="79"/>
      <c r="X3" s="80"/>
      <c r="Y3" s="84" t="s">
        <v>53</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54</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15">
      <c r="A4" s="14" t="s">
        <v>55</v>
      </c>
      <c r="B4" s="16"/>
      <c r="C4" s="16"/>
      <c r="D4" s="16"/>
      <c r="E4" s="16"/>
      <c r="F4" s="16"/>
      <c r="G4" s="16"/>
      <c r="H4" s="81"/>
      <c r="I4" s="82"/>
      <c r="J4" s="82"/>
      <c r="K4" s="82"/>
      <c r="L4" s="82"/>
      <c r="M4" s="82"/>
      <c r="N4" s="82"/>
      <c r="O4" s="82"/>
      <c r="P4" s="82"/>
      <c r="Q4" s="82"/>
      <c r="R4" s="82"/>
      <c r="S4" s="82"/>
      <c r="T4" s="82"/>
      <c r="U4" s="82"/>
      <c r="V4" s="82"/>
      <c r="W4" s="82"/>
      <c r="X4" s="83"/>
      <c r="Y4" s="77" t="s">
        <v>56</v>
      </c>
      <c r="Z4" s="77"/>
      <c r="AA4" s="77"/>
      <c r="AB4" s="77"/>
      <c r="AC4" s="77"/>
      <c r="AD4" s="77"/>
      <c r="AE4" s="77"/>
      <c r="AF4" s="77"/>
      <c r="AG4" s="77"/>
      <c r="AH4" s="77"/>
      <c r="AI4" s="77"/>
      <c r="AJ4" s="77" t="s">
        <v>57</v>
      </c>
      <c r="AK4" s="77"/>
      <c r="AL4" s="77"/>
      <c r="AM4" s="77"/>
      <c r="AN4" s="77"/>
      <c r="AO4" s="77"/>
      <c r="AP4" s="77"/>
      <c r="AQ4" s="77"/>
      <c r="AR4" s="77"/>
      <c r="AS4" s="77"/>
      <c r="AT4" s="77"/>
      <c r="AU4" s="77" t="s">
        <v>58</v>
      </c>
      <c r="AV4" s="77"/>
      <c r="AW4" s="77"/>
      <c r="AX4" s="77"/>
      <c r="AY4" s="77"/>
      <c r="AZ4" s="77"/>
      <c r="BA4" s="77"/>
      <c r="BB4" s="77"/>
      <c r="BC4" s="77"/>
      <c r="BD4" s="77"/>
      <c r="BE4" s="77"/>
      <c r="BF4" s="77" t="s">
        <v>59</v>
      </c>
      <c r="BG4" s="77"/>
      <c r="BH4" s="77"/>
      <c r="BI4" s="77"/>
      <c r="BJ4" s="77"/>
      <c r="BK4" s="77"/>
      <c r="BL4" s="77"/>
      <c r="BM4" s="77"/>
      <c r="BN4" s="77"/>
      <c r="BO4" s="77"/>
      <c r="BP4" s="77"/>
      <c r="BQ4" s="77" t="s">
        <v>60</v>
      </c>
      <c r="BR4" s="77"/>
      <c r="BS4" s="77"/>
      <c r="BT4" s="77"/>
      <c r="BU4" s="77"/>
      <c r="BV4" s="77"/>
      <c r="BW4" s="77"/>
      <c r="BX4" s="77"/>
      <c r="BY4" s="77"/>
      <c r="BZ4" s="77"/>
      <c r="CA4" s="77"/>
      <c r="CB4" s="77" t="s">
        <v>61</v>
      </c>
      <c r="CC4" s="77"/>
      <c r="CD4" s="77"/>
      <c r="CE4" s="77"/>
      <c r="CF4" s="77"/>
      <c r="CG4" s="77"/>
      <c r="CH4" s="77"/>
      <c r="CI4" s="77"/>
      <c r="CJ4" s="77"/>
      <c r="CK4" s="77"/>
      <c r="CL4" s="77"/>
      <c r="CM4" s="77" t="s">
        <v>62</v>
      </c>
      <c r="CN4" s="77"/>
      <c r="CO4" s="77"/>
      <c r="CP4" s="77"/>
      <c r="CQ4" s="77"/>
      <c r="CR4" s="77"/>
      <c r="CS4" s="77"/>
      <c r="CT4" s="77"/>
      <c r="CU4" s="77"/>
      <c r="CV4" s="77"/>
      <c r="CW4" s="77"/>
      <c r="CX4" s="77" t="s">
        <v>63</v>
      </c>
      <c r="CY4" s="77"/>
      <c r="CZ4" s="77"/>
      <c r="DA4" s="77"/>
      <c r="DB4" s="77"/>
      <c r="DC4" s="77"/>
      <c r="DD4" s="77"/>
      <c r="DE4" s="77"/>
      <c r="DF4" s="77"/>
      <c r="DG4" s="77"/>
      <c r="DH4" s="77"/>
      <c r="DI4" s="77" t="s">
        <v>64</v>
      </c>
      <c r="DJ4" s="77"/>
      <c r="DK4" s="77"/>
      <c r="DL4" s="77"/>
      <c r="DM4" s="77"/>
      <c r="DN4" s="77"/>
      <c r="DO4" s="77"/>
      <c r="DP4" s="77"/>
      <c r="DQ4" s="77"/>
      <c r="DR4" s="77"/>
      <c r="DS4" s="77"/>
      <c r="DT4" s="77" t="s">
        <v>65</v>
      </c>
      <c r="DU4" s="77"/>
      <c r="DV4" s="77"/>
      <c r="DW4" s="77"/>
      <c r="DX4" s="77"/>
      <c r="DY4" s="77"/>
      <c r="DZ4" s="77"/>
      <c r="EA4" s="77"/>
      <c r="EB4" s="77"/>
      <c r="EC4" s="77"/>
      <c r="ED4" s="77"/>
      <c r="EE4" s="77" t="s">
        <v>66</v>
      </c>
      <c r="EF4" s="77"/>
      <c r="EG4" s="77"/>
      <c r="EH4" s="77"/>
      <c r="EI4" s="77"/>
      <c r="EJ4" s="77"/>
      <c r="EK4" s="77"/>
      <c r="EL4" s="77"/>
      <c r="EM4" s="77"/>
      <c r="EN4" s="77"/>
      <c r="EO4" s="77"/>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2023</v>
      </c>
      <c r="C6" s="19">
        <f t="shared" ref="C6:X6" si="3">C7</f>
        <v>202029</v>
      </c>
      <c r="D6" s="19">
        <f t="shared" si="3"/>
        <v>46</v>
      </c>
      <c r="E6" s="19">
        <f t="shared" si="3"/>
        <v>17</v>
      </c>
      <c r="F6" s="19">
        <f t="shared" si="3"/>
        <v>1</v>
      </c>
      <c r="G6" s="19">
        <f t="shared" si="3"/>
        <v>0</v>
      </c>
      <c r="H6" s="19" t="str">
        <f t="shared" si="3"/>
        <v>長野県　松本市</v>
      </c>
      <c r="I6" s="19" t="str">
        <f t="shared" si="3"/>
        <v>法適用</v>
      </c>
      <c r="J6" s="19" t="str">
        <f t="shared" si="3"/>
        <v>下水道事業</v>
      </c>
      <c r="K6" s="19" t="str">
        <f t="shared" si="3"/>
        <v>公共下水道</v>
      </c>
      <c r="L6" s="19" t="str">
        <f t="shared" si="3"/>
        <v>Ad</v>
      </c>
      <c r="M6" s="19" t="str">
        <f t="shared" si="3"/>
        <v>非設置</v>
      </c>
      <c r="N6" s="20" t="str">
        <f t="shared" si="3"/>
        <v>-</v>
      </c>
      <c r="O6" s="20">
        <f t="shared" si="3"/>
        <v>79.72</v>
      </c>
      <c r="P6" s="20">
        <f t="shared" si="3"/>
        <v>81.69</v>
      </c>
      <c r="Q6" s="20">
        <f t="shared" si="3"/>
        <v>78.39</v>
      </c>
      <c r="R6" s="20">
        <f t="shared" si="3"/>
        <v>3140</v>
      </c>
      <c r="S6" s="20">
        <f t="shared" si="3"/>
        <v>235475</v>
      </c>
      <c r="T6" s="20">
        <f t="shared" si="3"/>
        <v>834.81</v>
      </c>
      <c r="U6" s="20">
        <f t="shared" si="3"/>
        <v>282.07</v>
      </c>
      <c r="V6" s="20">
        <f t="shared" si="3"/>
        <v>191499</v>
      </c>
      <c r="W6" s="20">
        <f t="shared" si="3"/>
        <v>47.35</v>
      </c>
      <c r="X6" s="20">
        <f t="shared" si="3"/>
        <v>4044.33</v>
      </c>
      <c r="Y6" s="21">
        <f>IF(Y7="",NA(),Y7)</f>
        <v>119.76</v>
      </c>
      <c r="Z6" s="21">
        <f t="shared" ref="Z6:AH6" si="4">IF(Z7="",NA(),Z7)</f>
        <v>118.26</v>
      </c>
      <c r="AA6" s="21">
        <f t="shared" si="4"/>
        <v>119.15</v>
      </c>
      <c r="AB6" s="21">
        <f t="shared" si="4"/>
        <v>119.06</v>
      </c>
      <c r="AC6" s="21">
        <f t="shared" si="4"/>
        <v>111.93</v>
      </c>
      <c r="AD6" s="21">
        <f t="shared" si="4"/>
        <v>111.12</v>
      </c>
      <c r="AE6" s="21">
        <f t="shared" si="4"/>
        <v>109.58</v>
      </c>
      <c r="AF6" s="21">
        <f t="shared" si="4"/>
        <v>109.32</v>
      </c>
      <c r="AG6" s="21">
        <f t="shared" si="4"/>
        <v>108.33</v>
      </c>
      <c r="AH6" s="21">
        <f t="shared" si="4"/>
        <v>107.76</v>
      </c>
      <c r="AI6" s="20" t="str">
        <f>IF(AI7="","",IF(AI7="-","【-】","【"&amp;SUBSTITUTE(TEXT(AI7,"#,##0.00"),"-","△")&amp;"】"))</f>
        <v>【105.91】</v>
      </c>
      <c r="AJ6" s="20">
        <f>IF(AJ7="",NA(),AJ7)</f>
        <v>0</v>
      </c>
      <c r="AK6" s="20">
        <f t="shared" ref="AK6:AS6" si="5">IF(AK7="",NA(),AK7)</f>
        <v>0</v>
      </c>
      <c r="AL6" s="20">
        <f t="shared" si="5"/>
        <v>0</v>
      </c>
      <c r="AM6" s="20">
        <f t="shared" si="5"/>
        <v>0</v>
      </c>
      <c r="AN6" s="20">
        <f t="shared" si="5"/>
        <v>0</v>
      </c>
      <c r="AO6" s="21">
        <f t="shared" si="5"/>
        <v>2.0699999999999998</v>
      </c>
      <c r="AP6" s="21">
        <f t="shared" si="5"/>
        <v>5.97</v>
      </c>
      <c r="AQ6" s="21">
        <f t="shared" si="5"/>
        <v>1.54</v>
      </c>
      <c r="AR6" s="21">
        <f t="shared" si="5"/>
        <v>1.28</v>
      </c>
      <c r="AS6" s="21">
        <f t="shared" si="5"/>
        <v>1.02</v>
      </c>
      <c r="AT6" s="20" t="str">
        <f>IF(AT7="","",IF(AT7="-","【-】","【"&amp;SUBSTITUTE(TEXT(AT7,"#,##0.00"),"-","△")&amp;"】"))</f>
        <v>【3.03】</v>
      </c>
      <c r="AU6" s="21">
        <f>IF(AU7="",NA(),AU7)</f>
        <v>225.24</v>
      </c>
      <c r="AV6" s="21">
        <f t="shared" ref="AV6:BD6" si="6">IF(AV7="",NA(),AV7)</f>
        <v>234.77</v>
      </c>
      <c r="AW6" s="21">
        <f t="shared" si="6"/>
        <v>287.18</v>
      </c>
      <c r="AX6" s="21">
        <f t="shared" si="6"/>
        <v>338.12</v>
      </c>
      <c r="AY6" s="21">
        <f t="shared" si="6"/>
        <v>224.99</v>
      </c>
      <c r="AZ6" s="21">
        <f t="shared" si="6"/>
        <v>61.57</v>
      </c>
      <c r="BA6" s="21">
        <f t="shared" si="6"/>
        <v>60.82</v>
      </c>
      <c r="BB6" s="21">
        <f t="shared" si="6"/>
        <v>63.48</v>
      </c>
      <c r="BC6" s="21">
        <f t="shared" si="6"/>
        <v>65.510000000000005</v>
      </c>
      <c r="BD6" s="21">
        <f t="shared" si="6"/>
        <v>72.78</v>
      </c>
      <c r="BE6" s="20" t="str">
        <f>IF(BE7="","",IF(BE7="-","【-】","【"&amp;SUBSTITUTE(TEXT(BE7,"#,##0.00"),"-","△")&amp;"】"))</f>
        <v>【78.43】</v>
      </c>
      <c r="BF6" s="21">
        <f>IF(BF7="",NA(),BF7)</f>
        <v>247.97</v>
      </c>
      <c r="BG6" s="21">
        <f t="shared" ref="BG6:BO6" si="7">IF(BG7="",NA(),BG7)</f>
        <v>231.81</v>
      </c>
      <c r="BH6" s="21">
        <f t="shared" si="7"/>
        <v>217.75</v>
      </c>
      <c r="BI6" s="21">
        <f t="shared" si="7"/>
        <v>204.92</v>
      </c>
      <c r="BJ6" s="21">
        <f t="shared" si="7"/>
        <v>259.64999999999998</v>
      </c>
      <c r="BK6" s="21">
        <f t="shared" si="7"/>
        <v>867.39</v>
      </c>
      <c r="BL6" s="21">
        <f t="shared" si="7"/>
        <v>920.83</v>
      </c>
      <c r="BM6" s="21">
        <f t="shared" si="7"/>
        <v>874.02</v>
      </c>
      <c r="BN6" s="21">
        <f t="shared" si="7"/>
        <v>827.43</v>
      </c>
      <c r="BO6" s="21">
        <f t="shared" si="7"/>
        <v>790.32</v>
      </c>
      <c r="BP6" s="20" t="str">
        <f>IF(BP7="","",IF(BP7="-","【-】","【"&amp;SUBSTITUTE(TEXT(BP7,"#,##0.00"),"-","△")&amp;"】"))</f>
        <v>【630.82】</v>
      </c>
      <c r="BQ6" s="21">
        <f>IF(BQ7="",NA(),BQ7)</f>
        <v>129.87</v>
      </c>
      <c r="BR6" s="21">
        <f t="shared" ref="BR6:BZ6" si="8">IF(BR7="",NA(),BR7)</f>
        <v>127.49</v>
      </c>
      <c r="BS6" s="21">
        <f t="shared" si="8"/>
        <v>129.81</v>
      </c>
      <c r="BT6" s="21">
        <f t="shared" si="8"/>
        <v>128.87</v>
      </c>
      <c r="BU6" s="21">
        <f t="shared" si="8"/>
        <v>92.05</v>
      </c>
      <c r="BV6" s="21">
        <f t="shared" si="8"/>
        <v>100.91</v>
      </c>
      <c r="BW6" s="21">
        <f t="shared" si="8"/>
        <v>99.82</v>
      </c>
      <c r="BX6" s="21">
        <f t="shared" si="8"/>
        <v>100.32</v>
      </c>
      <c r="BY6" s="21">
        <f t="shared" si="8"/>
        <v>99.71</v>
      </c>
      <c r="BZ6" s="21">
        <f t="shared" si="8"/>
        <v>98.7</v>
      </c>
      <c r="CA6" s="20" t="str">
        <f>IF(CA7="","",IF(CA7="-","【-】","【"&amp;SUBSTITUTE(TEXT(CA7,"#,##0.00"),"-","△")&amp;"】"))</f>
        <v>【97.81】</v>
      </c>
      <c r="CB6" s="21">
        <f>IF(CB7="",NA(),CB7)</f>
        <v>131.9</v>
      </c>
      <c r="CC6" s="21">
        <f t="shared" ref="CC6:CK6" si="9">IF(CC7="",NA(),CC7)</f>
        <v>132.80000000000001</v>
      </c>
      <c r="CD6" s="21">
        <f t="shared" si="9"/>
        <v>130.66</v>
      </c>
      <c r="CE6" s="21">
        <f t="shared" si="9"/>
        <v>133.86000000000001</v>
      </c>
      <c r="CF6" s="21">
        <f t="shared" si="9"/>
        <v>153.52000000000001</v>
      </c>
      <c r="CG6" s="21">
        <f t="shared" si="9"/>
        <v>158.04</v>
      </c>
      <c r="CH6" s="21">
        <f t="shared" si="9"/>
        <v>156.77000000000001</v>
      </c>
      <c r="CI6" s="21">
        <f t="shared" si="9"/>
        <v>157.63999999999999</v>
      </c>
      <c r="CJ6" s="21">
        <f t="shared" si="9"/>
        <v>159.59</v>
      </c>
      <c r="CK6" s="21">
        <f t="shared" si="9"/>
        <v>160.65</v>
      </c>
      <c r="CL6" s="20" t="str">
        <f>IF(CL7="","",IF(CL7="-","【-】","【"&amp;SUBSTITUTE(TEXT(CL7,"#,##0.00"),"-","△")&amp;"】"))</f>
        <v>【138.75】</v>
      </c>
      <c r="CM6" s="21">
        <f>IF(CM7="",NA(),CM7)</f>
        <v>81.92</v>
      </c>
      <c r="CN6" s="21">
        <f t="shared" ref="CN6:CV6" si="10">IF(CN7="",NA(),CN7)</f>
        <v>83.71</v>
      </c>
      <c r="CO6" s="21">
        <f t="shared" si="10"/>
        <v>84.14</v>
      </c>
      <c r="CP6" s="21">
        <f t="shared" si="10"/>
        <v>79.39</v>
      </c>
      <c r="CQ6" s="21">
        <f t="shared" si="10"/>
        <v>76.989999999999995</v>
      </c>
      <c r="CR6" s="21">
        <f t="shared" si="10"/>
        <v>66.78</v>
      </c>
      <c r="CS6" s="21">
        <f t="shared" si="10"/>
        <v>67</v>
      </c>
      <c r="CT6" s="21">
        <f t="shared" si="10"/>
        <v>66.650000000000006</v>
      </c>
      <c r="CU6" s="21">
        <f t="shared" si="10"/>
        <v>64.45</v>
      </c>
      <c r="CV6" s="21">
        <f t="shared" si="10"/>
        <v>65.11</v>
      </c>
      <c r="CW6" s="20" t="str">
        <f>IF(CW7="","",IF(CW7="-","【-】","【"&amp;SUBSTITUTE(TEXT(CW7,"#,##0.00"),"-","△")&amp;"】"))</f>
        <v>【58.94】</v>
      </c>
      <c r="CX6" s="21">
        <f>IF(CX7="",NA(),CX7)</f>
        <v>99.24</v>
      </c>
      <c r="CY6" s="21">
        <f t="shared" ref="CY6:DG6" si="11">IF(CY7="",NA(),CY7)</f>
        <v>99.27</v>
      </c>
      <c r="CZ6" s="21">
        <f t="shared" si="11"/>
        <v>99.32</v>
      </c>
      <c r="DA6" s="21">
        <f t="shared" si="11"/>
        <v>99.39</v>
      </c>
      <c r="DB6" s="21">
        <f t="shared" si="11"/>
        <v>99.5</v>
      </c>
      <c r="DC6" s="21">
        <f t="shared" si="11"/>
        <v>94.06</v>
      </c>
      <c r="DD6" s="21">
        <f t="shared" si="11"/>
        <v>94.41</v>
      </c>
      <c r="DE6" s="21">
        <f t="shared" si="11"/>
        <v>94.43</v>
      </c>
      <c r="DF6" s="21">
        <f t="shared" si="11"/>
        <v>94.58</v>
      </c>
      <c r="DG6" s="21">
        <f t="shared" si="11"/>
        <v>94.69</v>
      </c>
      <c r="DH6" s="20" t="str">
        <f>IF(DH7="","",IF(DH7="-","【-】","【"&amp;SUBSTITUTE(TEXT(DH7,"#,##0.00"),"-","△")&amp;"】"))</f>
        <v>【95.91】</v>
      </c>
      <c r="DI6" s="21">
        <f>IF(DI7="",NA(),DI7)</f>
        <v>47.5</v>
      </c>
      <c r="DJ6" s="21">
        <f t="shared" ref="DJ6:DR6" si="12">IF(DJ7="",NA(),DJ7)</f>
        <v>48.96</v>
      </c>
      <c r="DK6" s="21">
        <f t="shared" si="12"/>
        <v>49.72</v>
      </c>
      <c r="DL6" s="21">
        <f t="shared" si="12"/>
        <v>50.91</v>
      </c>
      <c r="DM6" s="21">
        <f t="shared" si="12"/>
        <v>52.25</v>
      </c>
      <c r="DN6" s="21">
        <f t="shared" si="12"/>
        <v>34.33</v>
      </c>
      <c r="DO6" s="21">
        <f t="shared" si="12"/>
        <v>34.15</v>
      </c>
      <c r="DP6" s="21">
        <f t="shared" si="12"/>
        <v>35.53</v>
      </c>
      <c r="DQ6" s="21">
        <f t="shared" si="12"/>
        <v>37.51</v>
      </c>
      <c r="DR6" s="21">
        <f t="shared" si="12"/>
        <v>38.869999999999997</v>
      </c>
      <c r="DS6" s="20" t="str">
        <f>IF(DS7="","",IF(DS7="-","【-】","【"&amp;SUBSTITUTE(TEXT(DS7,"#,##0.00"),"-","△")&amp;"】"))</f>
        <v>【41.09】</v>
      </c>
      <c r="DT6" s="21">
        <f>IF(DT7="",NA(),DT7)</f>
        <v>5.01</v>
      </c>
      <c r="DU6" s="21">
        <f t="shared" ref="DU6:EC6" si="13">IF(DU7="",NA(),DU7)</f>
        <v>5.22</v>
      </c>
      <c r="DV6" s="21">
        <f t="shared" si="13"/>
        <v>5.31</v>
      </c>
      <c r="DW6" s="21">
        <f t="shared" si="13"/>
        <v>5.8</v>
      </c>
      <c r="DX6" s="21">
        <f t="shared" si="13"/>
        <v>5.79</v>
      </c>
      <c r="DY6" s="21">
        <f t="shared" si="13"/>
        <v>5.1100000000000003</v>
      </c>
      <c r="DZ6" s="21">
        <f t="shared" si="13"/>
        <v>5.18</v>
      </c>
      <c r="EA6" s="21">
        <f t="shared" si="13"/>
        <v>6.01</v>
      </c>
      <c r="EB6" s="21">
        <f t="shared" si="13"/>
        <v>6.84</v>
      </c>
      <c r="EC6" s="21">
        <f t="shared" si="13"/>
        <v>7.69</v>
      </c>
      <c r="ED6" s="20" t="str">
        <f>IF(ED7="","",IF(ED7="-","【-】","【"&amp;SUBSTITUTE(TEXT(ED7,"#,##0.00"),"-","△")&amp;"】"))</f>
        <v>【8.68】</v>
      </c>
      <c r="EE6" s="21">
        <f>IF(EE7="",NA(),EE7)</f>
        <v>0.15</v>
      </c>
      <c r="EF6" s="21">
        <f t="shared" ref="EF6:EN6" si="14">IF(EF7="",NA(),EF7)</f>
        <v>0.25</v>
      </c>
      <c r="EG6" s="21">
        <f t="shared" si="14"/>
        <v>0.65</v>
      </c>
      <c r="EH6" s="21">
        <f t="shared" si="14"/>
        <v>0.47</v>
      </c>
      <c r="EI6" s="21">
        <f t="shared" si="14"/>
        <v>0.76</v>
      </c>
      <c r="EJ6" s="21">
        <f t="shared" si="14"/>
        <v>0.21</v>
      </c>
      <c r="EK6" s="21">
        <f t="shared" si="14"/>
        <v>0.33</v>
      </c>
      <c r="EL6" s="21">
        <f t="shared" si="14"/>
        <v>0.22</v>
      </c>
      <c r="EM6" s="21">
        <f t="shared" si="14"/>
        <v>0.23</v>
      </c>
      <c r="EN6" s="21">
        <f t="shared" si="14"/>
        <v>0.18</v>
      </c>
      <c r="EO6" s="20" t="str">
        <f>IF(EO7="","",IF(EO7="-","【-】","【"&amp;SUBSTITUTE(TEXT(EO7,"#,##0.00"),"-","△")&amp;"】"))</f>
        <v>【0.22】</v>
      </c>
    </row>
    <row r="7" spans="1:148" s="22" customFormat="1" x14ac:dyDescent="0.15">
      <c r="A7" s="14"/>
      <c r="B7" s="23">
        <v>2023</v>
      </c>
      <c r="C7" s="23">
        <v>202029</v>
      </c>
      <c r="D7" s="23">
        <v>46</v>
      </c>
      <c r="E7" s="23">
        <v>17</v>
      </c>
      <c r="F7" s="23">
        <v>1</v>
      </c>
      <c r="G7" s="23">
        <v>0</v>
      </c>
      <c r="H7" s="23" t="s">
        <v>96</v>
      </c>
      <c r="I7" s="23" t="s">
        <v>97</v>
      </c>
      <c r="J7" s="23" t="s">
        <v>98</v>
      </c>
      <c r="K7" s="23" t="s">
        <v>99</v>
      </c>
      <c r="L7" s="23" t="s">
        <v>100</v>
      </c>
      <c r="M7" s="23" t="s">
        <v>101</v>
      </c>
      <c r="N7" s="24" t="s">
        <v>102</v>
      </c>
      <c r="O7" s="24">
        <v>79.72</v>
      </c>
      <c r="P7" s="24">
        <v>81.69</v>
      </c>
      <c r="Q7" s="24">
        <v>78.39</v>
      </c>
      <c r="R7" s="24">
        <v>3140</v>
      </c>
      <c r="S7" s="24">
        <v>235475</v>
      </c>
      <c r="T7" s="24">
        <v>834.81</v>
      </c>
      <c r="U7" s="24">
        <v>282.07</v>
      </c>
      <c r="V7" s="24">
        <v>191499</v>
      </c>
      <c r="W7" s="24">
        <v>47.35</v>
      </c>
      <c r="X7" s="24">
        <v>4044.33</v>
      </c>
      <c r="Y7" s="24">
        <v>119.76</v>
      </c>
      <c r="Z7" s="24">
        <v>118.26</v>
      </c>
      <c r="AA7" s="24">
        <v>119.15</v>
      </c>
      <c r="AB7" s="24">
        <v>119.06</v>
      </c>
      <c r="AC7" s="24">
        <v>111.93</v>
      </c>
      <c r="AD7" s="24">
        <v>111.12</v>
      </c>
      <c r="AE7" s="24">
        <v>109.58</v>
      </c>
      <c r="AF7" s="24">
        <v>109.32</v>
      </c>
      <c r="AG7" s="24">
        <v>108.33</v>
      </c>
      <c r="AH7" s="24">
        <v>107.76</v>
      </c>
      <c r="AI7" s="24">
        <v>105.91</v>
      </c>
      <c r="AJ7" s="24">
        <v>0</v>
      </c>
      <c r="AK7" s="24">
        <v>0</v>
      </c>
      <c r="AL7" s="24">
        <v>0</v>
      </c>
      <c r="AM7" s="24">
        <v>0</v>
      </c>
      <c r="AN7" s="24">
        <v>0</v>
      </c>
      <c r="AO7" s="24">
        <v>2.0699999999999998</v>
      </c>
      <c r="AP7" s="24">
        <v>5.97</v>
      </c>
      <c r="AQ7" s="24">
        <v>1.54</v>
      </c>
      <c r="AR7" s="24">
        <v>1.28</v>
      </c>
      <c r="AS7" s="24">
        <v>1.02</v>
      </c>
      <c r="AT7" s="24">
        <v>3.03</v>
      </c>
      <c r="AU7" s="24">
        <v>225.24</v>
      </c>
      <c r="AV7" s="24">
        <v>234.77</v>
      </c>
      <c r="AW7" s="24">
        <v>287.18</v>
      </c>
      <c r="AX7" s="24">
        <v>338.12</v>
      </c>
      <c r="AY7" s="24">
        <v>224.99</v>
      </c>
      <c r="AZ7" s="24">
        <v>61.57</v>
      </c>
      <c r="BA7" s="24">
        <v>60.82</v>
      </c>
      <c r="BB7" s="24">
        <v>63.48</v>
      </c>
      <c r="BC7" s="24">
        <v>65.510000000000005</v>
      </c>
      <c r="BD7" s="24">
        <v>72.78</v>
      </c>
      <c r="BE7" s="24">
        <v>78.430000000000007</v>
      </c>
      <c r="BF7" s="24">
        <v>247.97</v>
      </c>
      <c r="BG7" s="24">
        <v>231.81</v>
      </c>
      <c r="BH7" s="24">
        <v>217.75</v>
      </c>
      <c r="BI7" s="24">
        <v>204.92</v>
      </c>
      <c r="BJ7" s="24">
        <v>259.64999999999998</v>
      </c>
      <c r="BK7" s="24">
        <v>867.39</v>
      </c>
      <c r="BL7" s="24">
        <v>920.83</v>
      </c>
      <c r="BM7" s="24">
        <v>874.02</v>
      </c>
      <c r="BN7" s="24">
        <v>827.43</v>
      </c>
      <c r="BO7" s="24">
        <v>790.32</v>
      </c>
      <c r="BP7" s="24">
        <v>630.82000000000005</v>
      </c>
      <c r="BQ7" s="24">
        <v>129.87</v>
      </c>
      <c r="BR7" s="24">
        <v>127.49</v>
      </c>
      <c r="BS7" s="24">
        <v>129.81</v>
      </c>
      <c r="BT7" s="24">
        <v>128.87</v>
      </c>
      <c r="BU7" s="24">
        <v>92.05</v>
      </c>
      <c r="BV7" s="24">
        <v>100.91</v>
      </c>
      <c r="BW7" s="24">
        <v>99.82</v>
      </c>
      <c r="BX7" s="24">
        <v>100.32</v>
      </c>
      <c r="BY7" s="24">
        <v>99.71</v>
      </c>
      <c r="BZ7" s="24">
        <v>98.7</v>
      </c>
      <c r="CA7" s="24">
        <v>97.81</v>
      </c>
      <c r="CB7" s="24">
        <v>131.9</v>
      </c>
      <c r="CC7" s="24">
        <v>132.80000000000001</v>
      </c>
      <c r="CD7" s="24">
        <v>130.66</v>
      </c>
      <c r="CE7" s="24">
        <v>133.86000000000001</v>
      </c>
      <c r="CF7" s="24">
        <v>153.52000000000001</v>
      </c>
      <c r="CG7" s="24">
        <v>158.04</v>
      </c>
      <c r="CH7" s="24">
        <v>156.77000000000001</v>
      </c>
      <c r="CI7" s="24">
        <v>157.63999999999999</v>
      </c>
      <c r="CJ7" s="24">
        <v>159.59</v>
      </c>
      <c r="CK7" s="24">
        <v>160.65</v>
      </c>
      <c r="CL7" s="24">
        <v>138.75</v>
      </c>
      <c r="CM7" s="24">
        <v>81.92</v>
      </c>
      <c r="CN7" s="24">
        <v>83.71</v>
      </c>
      <c r="CO7" s="24">
        <v>84.14</v>
      </c>
      <c r="CP7" s="24">
        <v>79.39</v>
      </c>
      <c r="CQ7" s="24">
        <v>76.989999999999995</v>
      </c>
      <c r="CR7" s="24">
        <v>66.78</v>
      </c>
      <c r="CS7" s="24">
        <v>67</v>
      </c>
      <c r="CT7" s="24">
        <v>66.650000000000006</v>
      </c>
      <c r="CU7" s="24">
        <v>64.45</v>
      </c>
      <c r="CV7" s="24">
        <v>65.11</v>
      </c>
      <c r="CW7" s="24">
        <v>58.94</v>
      </c>
      <c r="CX7" s="24">
        <v>99.24</v>
      </c>
      <c r="CY7" s="24">
        <v>99.27</v>
      </c>
      <c r="CZ7" s="24">
        <v>99.32</v>
      </c>
      <c r="DA7" s="24">
        <v>99.39</v>
      </c>
      <c r="DB7" s="24">
        <v>99.5</v>
      </c>
      <c r="DC7" s="24">
        <v>94.06</v>
      </c>
      <c r="DD7" s="24">
        <v>94.41</v>
      </c>
      <c r="DE7" s="24">
        <v>94.43</v>
      </c>
      <c r="DF7" s="24">
        <v>94.58</v>
      </c>
      <c r="DG7" s="24">
        <v>94.69</v>
      </c>
      <c r="DH7" s="24">
        <v>95.91</v>
      </c>
      <c r="DI7" s="24">
        <v>47.5</v>
      </c>
      <c r="DJ7" s="24">
        <v>48.96</v>
      </c>
      <c r="DK7" s="24">
        <v>49.72</v>
      </c>
      <c r="DL7" s="24">
        <v>50.91</v>
      </c>
      <c r="DM7" s="24">
        <v>52.25</v>
      </c>
      <c r="DN7" s="24">
        <v>34.33</v>
      </c>
      <c r="DO7" s="24">
        <v>34.15</v>
      </c>
      <c r="DP7" s="24">
        <v>35.53</v>
      </c>
      <c r="DQ7" s="24">
        <v>37.51</v>
      </c>
      <c r="DR7" s="24">
        <v>38.869999999999997</v>
      </c>
      <c r="DS7" s="24">
        <v>41.09</v>
      </c>
      <c r="DT7" s="24">
        <v>5.01</v>
      </c>
      <c r="DU7" s="24">
        <v>5.22</v>
      </c>
      <c r="DV7" s="24">
        <v>5.31</v>
      </c>
      <c r="DW7" s="24">
        <v>5.8</v>
      </c>
      <c r="DX7" s="24">
        <v>5.79</v>
      </c>
      <c r="DY7" s="24">
        <v>5.1100000000000003</v>
      </c>
      <c r="DZ7" s="24">
        <v>5.18</v>
      </c>
      <c r="EA7" s="24">
        <v>6.01</v>
      </c>
      <c r="EB7" s="24">
        <v>6.84</v>
      </c>
      <c r="EC7" s="24">
        <v>7.69</v>
      </c>
      <c r="ED7" s="24">
        <v>8.68</v>
      </c>
      <c r="EE7" s="24">
        <v>0.15</v>
      </c>
      <c r="EF7" s="24">
        <v>0.25</v>
      </c>
      <c r="EG7" s="24">
        <v>0.65</v>
      </c>
      <c r="EH7" s="24">
        <v>0.47</v>
      </c>
      <c r="EI7" s="24">
        <v>0.76</v>
      </c>
      <c r="EJ7" s="24">
        <v>0.21</v>
      </c>
      <c r="EK7" s="24">
        <v>0.33</v>
      </c>
      <c r="EL7" s="24">
        <v>0.22</v>
      </c>
      <c r="EM7" s="24">
        <v>0.23</v>
      </c>
      <c r="EN7" s="24">
        <v>0.18</v>
      </c>
      <c r="EO7" s="24">
        <v>0.22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36892</v>
      </c>
      <c r="C10" s="27">
        <f t="shared" ref="C10:F10" si="15">DATEVALUE($B7-C11&amp;"/1/"&amp;C12)</f>
        <v>37257</v>
      </c>
      <c r="D10" s="27">
        <f t="shared" si="15"/>
        <v>37623</v>
      </c>
      <c r="E10" s="27">
        <f t="shared" si="15"/>
        <v>37989</v>
      </c>
      <c r="F10" s="27">
        <f t="shared" si="15"/>
        <v>38356</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小沢　啓一</cp:lastModifiedBy>
  <cp:lastPrinted>2025-01-27T07:33:49Z</cp:lastPrinted>
  <dcterms:created xsi:type="dcterms:W3CDTF">2024-12-19T01:15:26Z</dcterms:created>
  <dcterms:modified xsi:type="dcterms:W3CDTF">2025-01-27T07:33:52Z</dcterms:modified>
  <cp:category/>
</cp:coreProperties>
</file>